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8520"/>
  </bookViews>
  <sheets>
    <sheet name="přebytek" sheetId="1" r:id="rId1"/>
  </sheets>
  <externalReferences>
    <externalReference r:id="rId2"/>
    <externalReference r:id="rId3"/>
  </externalReferences>
  <definedNames>
    <definedName name="_xlnm.Print_Titles" localSheetId="0">přebytek!$13:$13</definedName>
    <definedName name="_xlnm.Print_Area" localSheetId="0">přebytek!$A$1:$D$163</definedName>
  </definedNames>
  <calcPr calcId="145621"/>
</workbook>
</file>

<file path=xl/calcChain.xml><?xml version="1.0" encoding="utf-8"?>
<calcChain xmlns="http://schemas.openxmlformats.org/spreadsheetml/2006/main">
  <c r="D137" i="1" l="1"/>
  <c r="D135" i="1"/>
  <c r="D127" i="1"/>
  <c r="D152" i="1" l="1"/>
  <c r="D6" i="1"/>
  <c r="D5" i="1" l="1"/>
  <c r="D7" i="1" s="1"/>
  <c r="D10" i="1" s="1"/>
  <c r="D142" i="1" s="1"/>
  <c r="D160" i="1" l="1"/>
  <c r="D153" i="1" l="1"/>
  <c r="D126" i="1"/>
  <c r="D140" i="1"/>
</calcChain>
</file>

<file path=xl/sharedStrings.xml><?xml version="1.0" encoding="utf-8"?>
<sst xmlns="http://schemas.openxmlformats.org/spreadsheetml/2006/main" count="144" uniqueCount="119">
  <si>
    <t>Návrh na použití:</t>
  </si>
  <si>
    <t>ODSH</t>
  </si>
  <si>
    <t>Odbor</t>
  </si>
  <si>
    <t xml:space="preserve">Zůstatek </t>
  </si>
  <si>
    <t>Celkem  návrh Rady Olomouckého kraje</t>
  </si>
  <si>
    <t xml:space="preserve">Nevyčerpaný rozpočet - nájemné Středomoravská nemocniční, a.s. </t>
  </si>
  <si>
    <t>2. Nevyčerpaný rozpočet - nájemné Středomoravská nemocniční, a.s.</t>
  </si>
  <si>
    <t>Návrh</t>
  </si>
  <si>
    <t>OSR</t>
  </si>
  <si>
    <t>OSV</t>
  </si>
  <si>
    <t>KH</t>
  </si>
  <si>
    <t>OŽPZ</t>
  </si>
  <si>
    <t>Finanční vypořádání s Olomouckým krajem - Příloha č. 11</t>
  </si>
  <si>
    <t>OŠMT</t>
  </si>
  <si>
    <t xml:space="preserve">Vratky v rámci finančního vypořádání </t>
  </si>
  <si>
    <t xml:space="preserve"> </t>
  </si>
  <si>
    <t xml:space="preserve">Celkem </t>
  </si>
  <si>
    <t>Vratky z úvěrového rámce u Komerční banky</t>
  </si>
  <si>
    <t>Nerozdělená rezerva</t>
  </si>
  <si>
    <t>Zůstatek bankovních účtů k 31.12.2012</t>
  </si>
  <si>
    <t>Projekt "Minidigitalizace Olomouc region Card"</t>
  </si>
  <si>
    <t>Projekt "Minidigitalizace Olomouc region Card" je připravován společně se statutárním městem Olomouc. Cílem projektu je převést ruční evidenci turistických slevových karet do elektronické podoby s využitím technologie čárového kódu.</t>
  </si>
  <si>
    <t>KŘ</t>
  </si>
  <si>
    <t>Rekonstrukce a stavební úpravy v prostorách školy</t>
  </si>
  <si>
    <t xml:space="preserve">Rekonstrukce a stavební úpravy v prostorách školy Střední škola železniční a stavební, Bulharská 8, Šumperk je realizována v souvislosti s předstěhováním detašovaného pracoviště KÚOK v Šumperku. Stávající prostory mohou být využívány do 30.6.2013 a prodloužení nájmu není možné. </t>
  </si>
  <si>
    <t>Generální oprava výtahů v budově KÚOK</t>
  </si>
  <si>
    <t>Zrušení fontány</t>
  </si>
  <si>
    <t>Zpracování průkazů energeitcké náročnosti budov</t>
  </si>
  <si>
    <r>
      <t>Zákonem č. 318/2012  Sb. pro vlastníky budov vstupují v platnost nové pivinnosti, týkající se energetické náročnosti budov, a sice povinnost zpracování průkazů energetické náročnosti budov (PENB). Jedná se cca o 188 budov s podlahovou plochou nad 1 000 m</t>
    </r>
    <r>
      <rPr>
        <vertAlign val="superscript"/>
        <sz val="12"/>
        <rFont val="Arial"/>
        <family val="2"/>
        <charset val="238"/>
      </rPr>
      <t xml:space="preserve">2 </t>
    </r>
    <r>
      <rPr>
        <sz val="12"/>
        <rFont val="Arial"/>
        <family val="2"/>
        <charset val="238"/>
      </rPr>
      <t>a o cca 100 budov s podlahovou plochou nad 500 m</t>
    </r>
    <r>
      <rPr>
        <vertAlign val="superscript"/>
        <sz val="12"/>
        <rFont val="Arial"/>
        <family val="2"/>
        <charset val="238"/>
      </rPr>
      <t>2</t>
    </r>
  </si>
  <si>
    <t>Digitalizace Plánu rozvoje vodovodů a kanalizací na území Olomouckého kraje</t>
  </si>
  <si>
    <t>V současné budově jsou v budově KÚOK tři výtahy. Vzhledem k jejich nepřetržitému provozu a používání (fungují již více jak 10 let) je možné očekávat časté a nepředvídatelné poruchy. Těmto poruchám lze účinně předejít generální opravou těchto výtahů. Dále je třeba opravit (repasovat) také interiéry těchto výtahů, které v současné době nevypadají dostatečně reprezentativně (zvlášť interiér největšího výtahu). Generální oprava byla shledána nutnou i servisní firmou Schindler CZ, a. s.</t>
  </si>
  <si>
    <t>Podle vyjádření autorů architektonického záměru na výstavbu fontány u budovy KÚOK, fontána v současné době již neplní svou původně zamýšlenou estetickou funkci. Dále se v ní hromadí odpad a další nečistoty. Její současná údržba je nákladná. Tryskáním vody znečišťuje okolní skleněné výplně budovy, na kterých je nanesen vodní kámen, který již nelze odstranit. Doporučujeme fontánu zrušit zasypáním s následnou úpravou terénu, která bude adekvátní okolí budovy KÚOK.</t>
  </si>
  <si>
    <t xml:space="preserve">Kraje jsou dle zákona č. 274/2001 Sb., pořizovateli Plánů rozvoje vodovodů a kanalizací ve svém územních obdodu (PRVKOK). Plány jsou nástrojem pro územní plánování a rozhodování vodoprávních úřadů. Soulad navržené stavby kanalizace nebo vodovodu s tímto plánem musí být osvědčen při podání žádosti obce odotaci. Současné mapové poklady nejsou zpracovány v požadované digitální formě umožňující prosté převzetí a zpracování. </t>
  </si>
  <si>
    <t>Organizace semináře Lesní pedagogika pro zástupce krajů a zainteresované subjekty</t>
  </si>
  <si>
    <t xml:space="preserve">Lesní pedagogika je v posledních letech velice rychle se rozvíjející specifická část environementální výchovy, o kterou je mezi veřejností obrovský zájem. V rámci ČR patří Olomoucký kraj mezi subjekty, které se v oblasti lasní pedagogiky nejvíce angažují. </t>
  </si>
  <si>
    <t>Preventivní opatření proti kalamitnímu přemnožení komárů</t>
  </si>
  <si>
    <t xml:space="preserve">ROK svým usnesením ze dne 12.4.2011 souhlasila se zapojením Olomouckého kraje do realizace preventivních opatřební proti kalamitnímu přemnožení komárů. Na jednání dne 2.4.2012 požádali zástupci obcí o poskytnutí finančních prostředků. </t>
  </si>
  <si>
    <t>Sigmundova střední škola strojírenská, Lutín</t>
  </si>
  <si>
    <t xml:space="preserve">Při schvalování rozpočtu - příspěvku na provoz pro rok 2013 došlo ke snížení výše příspěvku v souvislosti s odkoupením budovy školních dílen. Výše rozpočtu pro rok 2013 je ve stávající výši nedostatečná. </t>
  </si>
  <si>
    <t xml:space="preserve">Zrušení příspěvkových organizací </t>
  </si>
  <si>
    <t>Porušení rozpočtové kázně u Veslařského klubu Olomouc</t>
  </si>
  <si>
    <t>Zastupitelstvo Olomouckého kraje svým usnesením ze dne 22.2.2013 schválilo prominutí odvodu ve výši 60 000,- Kč za porušení rozpočtové kázně u Veslařského klubu Olomouc. Organizace odvod uhradila v roce 2012.</t>
  </si>
  <si>
    <t>Smlouva o poskytování služeb v oblasti BOZP a PO</t>
  </si>
  <si>
    <t>Na základě bodu 5.3 smlouvy o poskytování služeb v oblasti bezpečnosti a ochrany zdraví při práci a požární ochrany pro školské příspěvkové organizace zřizované Olomouckým krajem, se změnou předpisů o DPH došlo k navýšení smluvní ceny, a to z důvodu zvýšení sazby DPH z 20 % na 21 %.</t>
  </si>
  <si>
    <t>Základní škola a Mateřská škola Mohelnice, Masarykova 4</t>
  </si>
  <si>
    <t xml:space="preserve">Základní škola a Mateřská škola Mohelnice žádá v rámci dohodovacího řízení k rozpisu přímých výdajů na rok 2013 o zohlednění a navýšení stvu nepedagogických pracovníků pro zajištění průvodce a dozoru pro děti a žáky této školy s průkazem ZTP + P při svozu a rozvozu dětí a žáků. Tyto prostředky nelze uhradit z prostředků určených na přímé výdaje. </t>
  </si>
  <si>
    <t>Hry VI. Letní olympiády dětí a mládeže 2013</t>
  </si>
  <si>
    <t xml:space="preserve">Dne 25.7.2012 Rada Olomouckéh kraje schválila účast mládežnické sportovní reprezentace na Hrách VI. letní olympiády dětí a mládeže 2013 ve Zlínském kraji. Jedná se o navýšení částky, převážná část je zabezpečena v rozpočtu na rok 2013. Z finančních prostředků bude hrazeno ubytování, stravování, doprava účastníků. </t>
  </si>
  <si>
    <t>Nadační fond Centra Bakalářských studií Šumperk</t>
  </si>
  <si>
    <t xml:space="preserve">Finanční prostředky jsou určeny na úhradu provozních nákladů detašovaného pracoviště ve SOŠ Šumperk. </t>
  </si>
  <si>
    <t>Dofinancování provozu příspěvkových organizací v sociální oblasti</t>
  </si>
  <si>
    <t xml:space="preserve">Jedná se o dofinancování příspěvkových organizací v sociální oblasti. </t>
  </si>
  <si>
    <t>Program "Podpora aktivit zaměřených an sociální začleňování pro rok 2013"</t>
  </si>
  <si>
    <t xml:space="preserve">Zastupitelstvo Olomouckéh kraje schválilo dne 21.12.2012 vyhlášení programu Podpora poskytování sociálních služeb a aktivit zaměřených na socální začleňování pro rok 2013. Jedná se o navýšení dotačního programu Olomouckého kraje. </t>
  </si>
  <si>
    <t>Pokrytí prokazatelné ztráty linkové dopravy</t>
  </si>
  <si>
    <t>Pokrytí prokazatelné ztráty drážní dopravy</t>
  </si>
  <si>
    <t>Provozní náklady Správy silnic Olomouckého kraje</t>
  </si>
  <si>
    <t xml:space="preserve">Dohrazení zvýšených nákladů na pohonné hmoty, příslíbeno již při schvalování limitního rozpočtu, změna dopravní obslužnosti Zlaté Hory - Mikulovice, změna dopravní obslužnosti Štíty - Králíky, zdražení výjezdů na autobusové nádraží v Přerově a nárůst dopravní obslužnosti do technologického parku Hněvotín a prodloužení vedení linek přes Topolany. </t>
  </si>
  <si>
    <t xml:space="preserve">Jedná se o zdražení železniční dopravní cesty. Od 1.7.2013 dojde ke zrušení slev na osobní a spěšné vklaky jednoucích po koridorové a celostátní drážze, dohrazení inflace pro ČD, úhrada za víkendovou železniční dopravu Dolní Lipka - Hanušovice. </t>
  </si>
  <si>
    <t>Zvýšené náklady na opravu komunikací po zimě.</t>
  </si>
  <si>
    <t>OKPP</t>
  </si>
  <si>
    <t>Koncerty k významných výročím</t>
  </si>
  <si>
    <t xml:space="preserve">Jedná se o pořádání koncertů ke státnímu svátku 28. října v bývalých okresním městech Olomouckého kraje na základě usnesení Rady Olomouckéh kraje ze dne 4.4.2013. </t>
  </si>
  <si>
    <t>Vlastivědné muzeum Olomouc - navýšení příspěvku na provoz</t>
  </si>
  <si>
    <t>Pokrytí rostoucích nákladů s provozem nových expozic</t>
  </si>
  <si>
    <t>Vlastivědné muzeum v Šumperku - navýšení příspěvku na provoz</t>
  </si>
  <si>
    <t>Pokrytí rostoucích nákladů v souvislosti s novou expozicí - Expozice archeologice v Mohelnici</t>
  </si>
  <si>
    <t>Muzeum Prostějovska</t>
  </si>
  <si>
    <t>Pokrytí zvýšených nákladů na realizaci reprezentativní výstavy Jakuba Schikenadra</t>
  </si>
  <si>
    <t>OZ</t>
  </si>
  <si>
    <t xml:space="preserve">Vlivem legislativy od 1.1.2013 je zaveden 1 týden dodatkové dovolené pro zaměstnance ve výjezdové činnosti, doplnění povinného vybavení sanitních vozidel, zvýšené náklady u zdravotnického materiálu vlivem přeřazení ze snížené sazby do základní DPH, zvýšené náklady spojené s pracovně lékařskými prohlídkami zaměstnanců včetně pracovníků na dohody, rostoucí náklady na opravy sanitních vozidel, zvýšené náklady na PHM, zvýšené náklady na nájemné vlivem inflace. </t>
  </si>
  <si>
    <t>Odborný léčebný ústav Paseka - navýšení příspěvku na provoz</t>
  </si>
  <si>
    <t>Zdravotnická záchranná služba Olomouckého kraje - navýšení příspěvku na provoz</t>
  </si>
  <si>
    <t xml:space="preserve">Důvodem pro navýšení příspěvku na provoz je nižší obložnost na lůžkách rehabilitace vklivem zákona č. 458/2011 Sb., navýšení sazby DPH, výrazný nárůst spotřeby léků vlivem vyšších cen a preskripce, dopad nové úhradové vyhlášky. </t>
  </si>
  <si>
    <t>Odborný léčebný ústav neurologicko-geratrický Moravský beroun - navýšení příspěvku na provoz</t>
  </si>
  <si>
    <t xml:space="preserve">Důvodem pro navýšení příspěvku na provoz je neproplácení výkonů fyzioterapeutů za lůžkové pacienty, snížení sazby za ošetřovací den vlivem úhradové vyhlášky. </t>
  </si>
  <si>
    <t>Plnění od České pojišťovny za vodovodní škodu</t>
  </si>
  <si>
    <t>Česká pojišťovna zaslala v závěru roku 2012 pojistné plnění za vodovodní škodu ne nemovitostech Olomouckého kraje pronajatých Středomoravské nemocniční a.s. K proplacení faktur za opravu došlo až v průběhu roku 2013.</t>
  </si>
  <si>
    <t>Odborný léčebný ústav Paseka - investiční příspěvek</t>
  </si>
  <si>
    <t>Odborný léčebný ústav Paseka obdržel v rámci rozpočtu roku 2012 investiční příspěvek na nákup močového analyzátoru. Z důvodu odvolání v rámci veřejné zakázky se nepodařilo nákup realizovat do konce roku 2012 a finanční prostředky byly vráceny v rámci finančního vypořádání. K ukončení veřejné zakázky a následně k nákupu došlo až v průběhu roku 2013.</t>
  </si>
  <si>
    <t>OTH</t>
  </si>
  <si>
    <t>Realizace auditu příspěvkových organizací zřizovaných Olomouckým krajem</t>
  </si>
  <si>
    <t xml:space="preserve">Jedná se o vyčlenění finančních prostředků na úhradu auditu příspěvkových organizací zřizovaných Olomouckým krajem dle Programového prohlášení Rady Olomouckého kraje. </t>
  </si>
  <si>
    <t>Akce Olomouckého kraje</t>
  </si>
  <si>
    <t xml:space="preserve">Finanční prostředky budou použity na úhradu akcí Olomouckého kraje dle harmonogramu. </t>
  </si>
  <si>
    <t>Koordinace činností neziskových organizací</t>
  </si>
  <si>
    <t>Finanční prostředky budou použity na koordinaci činností neziskových organizací a realizace KCR AKČR.</t>
  </si>
  <si>
    <t>OE</t>
  </si>
  <si>
    <t>Akce Čechy - Domaželice - dokrytí DPH</t>
  </si>
  <si>
    <t xml:space="preserve">Investiční akce Čechy - Domaželice byla původně zařazena v rámci čerpání z úvěru EIB mezi akce spolufinancované z fondů EU. Následně v průběhu akce byla akce přeřazena do akcí nekofinancovaných, kdy Olomoucký kraj je povinen ze svých prostředků uhradit DPH na tuto akci. </t>
  </si>
  <si>
    <t xml:space="preserve">OE </t>
  </si>
  <si>
    <t>Významné projekty Olomouckého kraje</t>
  </si>
  <si>
    <t>Navýšení finančních prostředků na Významné projekty</t>
  </si>
  <si>
    <t>(jedná se o nevyčerpané rozpočtované výdaje v roce 2012)</t>
  </si>
  <si>
    <t>3. Úvěrový rámec u Komerční banky</t>
  </si>
  <si>
    <t>(jedná se o vratky zaslané v roce 2013)</t>
  </si>
  <si>
    <t xml:space="preserve">1. Zůstatek bankovních účtů Olomouckého kraje k 31.12.2012 a finanční vypořádání </t>
  </si>
  <si>
    <t>Příspěvek na výstavbu okružní křižovatky Šantovka</t>
  </si>
  <si>
    <t>OIEP</t>
  </si>
  <si>
    <t xml:space="preserve">Rozpracované investiční akce </t>
  </si>
  <si>
    <t xml:space="preserve">a) Oblast dopravy </t>
  </si>
  <si>
    <t xml:space="preserve"> - Šumperk - okružní křižovatka</t>
  </si>
  <si>
    <t xml:space="preserve"> - Vypořádání staveb</t>
  </si>
  <si>
    <t xml:space="preserve"> - Kozlovice - obchvat</t>
  </si>
  <si>
    <t xml:space="preserve"> - Hněvotín - rekonstrukce silnice</t>
  </si>
  <si>
    <t xml:space="preserve"> - Valšovský Žleb - Dlouhá Loučka</t>
  </si>
  <si>
    <t xml:space="preserve"> - Lipník nad Bečvou - okružní křižovatka</t>
  </si>
  <si>
    <t xml:space="preserve"> - Šternberk - Hvězdné údolí, I. Etapa</t>
  </si>
  <si>
    <t xml:space="preserve">b) Oblast sociální </t>
  </si>
  <si>
    <t xml:space="preserve"> - Nový pavilon areálu Domov seniorů Pohoda, Olomouc - Chválkovice</t>
  </si>
  <si>
    <t>c) Krajský úřad Olomouckého kraje</t>
  </si>
  <si>
    <t xml:space="preserve"> - Rekonstrukce nedzemního parkoviště za budovou KÚOK</t>
  </si>
  <si>
    <t xml:space="preserve"> - SMN, a.s. - o.z. Nemocnice Prostějov - vybudování dětské jednotky pro dlouhodobou péči</t>
  </si>
  <si>
    <t>Celkem k použití v roce 2013</t>
  </si>
  <si>
    <t>Celkem k použití v rozpočtu roku 2013</t>
  </si>
  <si>
    <r>
      <t>12. Zůstatek na ba</t>
    </r>
    <r>
      <rPr>
        <b/>
        <sz val="14"/>
        <color rgb="FFFF0000"/>
        <rFont val="Arial"/>
        <family val="2"/>
        <charset val="238"/>
      </rPr>
      <t>n</t>
    </r>
    <r>
      <rPr>
        <b/>
        <sz val="14"/>
        <rFont val="Arial"/>
        <family val="2"/>
        <charset val="238"/>
      </rPr>
      <t>kovních účtech Olomouckého kraje k 31.12.2012</t>
    </r>
  </si>
  <si>
    <t>Grant Ministerstva kultury - 1 kus závěsného systému na uložení koberců (77 tis. Kč) a  restaurování jednoho sbírkového předmětu (37 tis. Kč) - pokrytí povinné spoluúčasti příspěvkové organizace ve výši 50%, mimo grant restaurování 15 sbírkových předmětů pro expozici etnografie (36 tis. Kč)</t>
  </si>
  <si>
    <t>Vlastivědné muzeum Olomouc - grant Ministerstva kultury, restaurování sbírkových předmětů</t>
  </si>
  <si>
    <r>
      <t>Ke dni 31.12.201</t>
    </r>
    <r>
      <rPr>
        <sz val="12"/>
        <rFont val="Arial"/>
        <family val="2"/>
        <charset val="238"/>
      </rPr>
      <t xml:space="preserve">2 byly zrušeny příspěvkové organizace Dům dětí a mládeže a zařízení pro další vzdělávání pedagogických pracovníků Vila Doris Šumperk a Základní umělecká škola Moravský Beroun.  Tím přešly závazky  z těchto zrušených příspěvkových organizací na Olomoucký kraj, jedná se o neproplacené faktury na provoz.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</si>
</sst>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164" formatCode="#,##0.00\ &quot;Kč&quot;"/>
  </numFmts>
  <fonts count="28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 val="double"/>
      <sz val="13"/>
      <name val="Arial"/>
      <family val="2"/>
      <charset val="238"/>
    </font>
    <font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sz val="11"/>
      <name val="Arial"/>
      <family val="2"/>
      <charset val="238"/>
    </font>
    <font>
      <i/>
      <sz val="12"/>
      <name val="Arial"/>
      <family val="2"/>
      <charset val="238"/>
    </font>
    <font>
      <sz val="13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  <font>
      <b/>
      <u val="double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u val="double"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2"/>
      <color rgb="FFFF0000"/>
      <name val="Arial"/>
      <family val="2"/>
      <charset val="238"/>
    </font>
    <font>
      <vertAlign val="superscript"/>
      <sz val="12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2" fillId="0" borderId="0" xfId="0" applyFont="1" applyFill="1"/>
    <xf numFmtId="0" fontId="10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8" fillId="0" borderId="0" xfId="0" applyFont="1"/>
    <xf numFmtId="0" fontId="17" fillId="0" borderId="0" xfId="0" applyFont="1" applyFill="1" applyAlignment="1">
      <alignment vertical="center"/>
    </xf>
    <xf numFmtId="0" fontId="4" fillId="0" borderId="0" xfId="0" applyFont="1" applyFill="1" applyAlignment="1">
      <alignment horizontal="justify" vertical="center" wrapText="1"/>
    </xf>
    <xf numFmtId="0" fontId="19" fillId="2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4" fillId="2" borderId="0" xfId="0" applyFont="1" applyFill="1" applyAlignment="1">
      <alignment vertical="center" wrapText="1"/>
    </xf>
    <xf numFmtId="0" fontId="20" fillId="3" borderId="0" xfId="0" applyFont="1" applyFill="1" applyAlignment="1"/>
    <xf numFmtId="0" fontId="1" fillId="3" borderId="0" xfId="0" applyFont="1" applyFill="1"/>
    <xf numFmtId="0" fontId="0" fillId="3" borderId="0" xfId="0" applyFill="1"/>
    <xf numFmtId="0" fontId="10" fillId="3" borderId="0" xfId="0" applyFont="1" applyFill="1" applyAlignment="1"/>
    <xf numFmtId="0" fontId="7" fillId="3" borderId="0" xfId="0" applyFont="1" applyFill="1" applyAlignment="1"/>
    <xf numFmtId="0" fontId="15" fillId="3" borderId="0" xfId="0" applyFont="1" applyFill="1"/>
    <xf numFmtId="0" fontId="7" fillId="3" borderId="0" xfId="0" applyFont="1" applyFill="1"/>
    <xf numFmtId="0" fontId="16" fillId="3" borderId="0" xfId="0" applyFont="1" applyFill="1"/>
    <xf numFmtId="0" fontId="6" fillId="3" borderId="0" xfId="0" applyFont="1" applyFill="1"/>
    <xf numFmtId="0" fontId="4" fillId="3" borderId="2" xfId="0" applyFont="1" applyFill="1" applyBorder="1" applyAlignment="1"/>
    <xf numFmtId="0" fontId="17" fillId="3" borderId="2" xfId="0" applyFont="1" applyFill="1" applyBorder="1"/>
    <xf numFmtId="164" fontId="4" fillId="3" borderId="2" xfId="0" applyNumberFormat="1" applyFont="1" applyFill="1" applyBorder="1" applyAlignment="1">
      <alignment horizontal="right" shrinkToFit="1"/>
    </xf>
    <xf numFmtId="0" fontId="5" fillId="3" borderId="0" xfId="0" applyFont="1" applyFill="1"/>
    <xf numFmtId="164" fontId="4" fillId="3" borderId="0" xfId="0" applyNumberFormat="1" applyFont="1" applyFill="1" applyBorder="1" applyAlignment="1">
      <alignment horizontal="right" shrinkToFit="1"/>
    </xf>
    <xf numFmtId="0" fontId="13" fillId="3" borderId="2" xfId="0" applyFont="1" applyFill="1" applyBorder="1"/>
    <xf numFmtId="0" fontId="18" fillId="3" borderId="2" xfId="0" applyFont="1" applyFill="1" applyBorder="1"/>
    <xf numFmtId="0" fontId="0" fillId="3" borderId="2" xfId="0" applyFill="1" applyBorder="1"/>
    <xf numFmtId="164" fontId="4" fillId="3" borderId="2" xfId="0" applyNumberFormat="1" applyFont="1" applyFill="1" applyBorder="1" applyAlignment="1">
      <alignment horizontal="center" shrinkToFit="1"/>
    </xf>
    <xf numFmtId="0" fontId="10" fillId="3" borderId="0" xfId="0" applyFont="1" applyFill="1" applyAlignment="1">
      <alignment horizontal="center"/>
    </xf>
    <xf numFmtId="0" fontId="18" fillId="3" borderId="0" xfId="0" applyFont="1" applyFill="1"/>
    <xf numFmtId="0" fontId="9" fillId="3" borderId="0" xfId="0" applyFont="1" applyFill="1"/>
    <xf numFmtId="0" fontId="8" fillId="3" borderId="0" xfId="0" applyFont="1" applyFill="1"/>
    <xf numFmtId="0" fontId="13" fillId="3" borderId="0" xfId="0" applyFont="1" applyFill="1" applyAlignment="1">
      <alignment horizontal="center"/>
    </xf>
    <xf numFmtId="0" fontId="4" fillId="3" borderId="0" xfId="0" applyFont="1" applyFill="1"/>
    <xf numFmtId="0" fontId="3" fillId="3" borderId="0" xfId="0" applyFont="1" applyFill="1"/>
    <xf numFmtId="0" fontId="13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horizontal="justify" vertical="center" wrapText="1"/>
    </xf>
    <xf numFmtId="0" fontId="3" fillId="3" borderId="0" xfId="0" applyNumberFormat="1" applyFont="1" applyFill="1" applyAlignment="1">
      <alignment horizontal="justify" wrapText="1"/>
    </xf>
    <xf numFmtId="0" fontId="3" fillId="3" borderId="0" xfId="0" applyFont="1" applyFill="1" applyAlignment="1"/>
    <xf numFmtId="0" fontId="13" fillId="3" borderId="0" xfId="0" applyFont="1" applyFill="1" applyBorder="1"/>
    <xf numFmtId="0" fontId="18" fillId="3" borderId="0" xfId="0" applyFont="1" applyFill="1" applyBorder="1"/>
    <xf numFmtId="0" fontId="0" fillId="3" borderId="0" xfId="0" applyFill="1" applyBorder="1"/>
    <xf numFmtId="164" fontId="4" fillId="3" borderId="0" xfId="0" applyNumberFormat="1" applyFont="1" applyFill="1"/>
    <xf numFmtId="164" fontId="21" fillId="3" borderId="0" xfId="0" applyNumberFormat="1" applyFont="1" applyFill="1"/>
    <xf numFmtId="164" fontId="3" fillId="3" borderId="0" xfId="0" applyNumberFormat="1" applyFont="1" applyFill="1" applyAlignment="1">
      <alignment horizontal="right" shrinkToFit="1"/>
    </xf>
    <xf numFmtId="8" fontId="3" fillId="3" borderId="0" xfId="0" applyNumberFormat="1" applyFont="1" applyFill="1"/>
    <xf numFmtId="4" fontId="3" fillId="3" borderId="0" xfId="0" applyNumberFormat="1" applyFont="1" applyFill="1"/>
    <xf numFmtId="164" fontId="9" fillId="3" borderId="0" xfId="0" applyNumberFormat="1" applyFont="1" applyFill="1" applyAlignment="1">
      <alignment horizontal="center" vertical="center" wrapText="1"/>
    </xf>
    <xf numFmtId="164" fontId="4" fillId="3" borderId="0" xfId="0" applyNumberFormat="1" applyFont="1" applyFill="1" applyAlignment="1"/>
    <xf numFmtId="164" fontId="4" fillId="0" borderId="0" xfId="0" applyNumberFormat="1" applyFont="1" applyFill="1" applyAlignment="1"/>
    <xf numFmtId="164" fontId="11" fillId="0" borderId="0" xfId="0" applyNumberFormat="1" applyFont="1" applyFill="1" applyAlignment="1">
      <alignment vertical="center"/>
    </xf>
    <xf numFmtId="164" fontId="11" fillId="0" borderId="0" xfId="0" applyNumberFormat="1" applyFont="1" applyFill="1" applyAlignment="1"/>
    <xf numFmtId="164" fontId="4" fillId="0" borderId="0" xfId="0" applyNumberFormat="1" applyFont="1"/>
    <xf numFmtId="0" fontId="14" fillId="3" borderId="0" xfId="0" applyFont="1" applyFill="1" applyAlignment="1">
      <alignment horizontal="center"/>
    </xf>
    <xf numFmtId="0" fontId="3" fillId="3" borderId="0" xfId="0" applyFont="1" applyFill="1" applyAlignment="1">
      <alignment horizontal="justify" vertical="center" wrapText="1"/>
    </xf>
    <xf numFmtId="0" fontId="4" fillId="3" borderId="0" xfId="0" applyFont="1" applyFill="1" applyBorder="1"/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justify" wrapText="1"/>
    </xf>
    <xf numFmtId="0" fontId="3" fillId="3" borderId="0" xfId="0" applyFont="1" applyFill="1" applyAlignment="1">
      <alignment horizontal="justify" wrapText="1"/>
    </xf>
    <xf numFmtId="0" fontId="1" fillId="0" borderId="0" xfId="0" applyFont="1"/>
    <xf numFmtId="0" fontId="19" fillId="0" borderId="0" xfId="0" applyFont="1" applyFill="1" applyAlignment="1">
      <alignment horizontal="justify" vertical="center" wrapText="1"/>
    </xf>
    <xf numFmtId="0" fontId="19" fillId="0" borderId="0" xfId="0" applyFont="1"/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164" fontId="25" fillId="0" borderId="0" xfId="0" applyNumberFormat="1" applyFont="1" applyFill="1" applyAlignment="1"/>
    <xf numFmtId="164" fontId="26" fillId="0" borderId="0" xfId="0" applyNumberFormat="1" applyFont="1" applyFill="1" applyAlignment="1"/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horizontal="justify" vertical="center" wrapText="1"/>
    </xf>
    <xf numFmtId="0" fontId="4" fillId="3" borderId="1" xfId="0" applyFont="1" applyFill="1" applyBorder="1"/>
    <xf numFmtId="0" fontId="4" fillId="3" borderId="2" xfId="0" applyFont="1" applyFill="1" applyBorder="1"/>
    <xf numFmtId="0" fontId="17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0" fontId="17" fillId="3" borderId="0" xfId="0" applyFont="1" applyFill="1"/>
    <xf numFmtId="164" fontId="4" fillId="3" borderId="1" xfId="0" applyNumberFormat="1" applyFont="1" applyFill="1" applyBorder="1"/>
    <xf numFmtId="164" fontId="23" fillId="3" borderId="0" xfId="0" applyNumberFormat="1" applyFont="1" applyFill="1"/>
    <xf numFmtId="164" fontId="12" fillId="3" borderId="0" xfId="0" applyNumberFormat="1" applyFont="1" applyFill="1"/>
    <xf numFmtId="0" fontId="12" fillId="3" borderId="0" xfId="0" applyFont="1" applyFill="1"/>
    <xf numFmtId="164" fontId="3" fillId="3" borderId="0" xfId="0" applyNumberFormat="1" applyFont="1" applyFill="1"/>
    <xf numFmtId="164" fontId="18" fillId="3" borderId="0" xfId="0" applyNumberFormat="1" applyFont="1" applyFill="1" applyAlignment="1">
      <alignment shrinkToFit="1"/>
    </xf>
    <xf numFmtId="164" fontId="22" fillId="3" borderId="0" xfId="0" applyNumberFormat="1" applyFont="1" applyFill="1"/>
    <xf numFmtId="164" fontId="11" fillId="3" borderId="0" xfId="0" applyNumberFormat="1" applyFont="1" applyFill="1" applyAlignment="1">
      <alignment vertical="center"/>
    </xf>
    <xf numFmtId="0" fontId="10" fillId="3" borderId="0" xfId="0" applyFont="1" applyFill="1"/>
    <xf numFmtId="0" fontId="14" fillId="3" borderId="0" xfId="0" applyFont="1" applyFill="1" applyAlignment="1">
      <alignment horizontal="center"/>
    </xf>
    <xf numFmtId="0" fontId="3" fillId="3" borderId="0" xfId="0" applyNumberFormat="1" applyFont="1" applyFill="1" applyAlignment="1">
      <alignment horizontal="justify" wrapText="1"/>
    </xf>
    <xf numFmtId="0" fontId="8" fillId="3" borderId="0" xfId="0" applyNumberFormat="1" applyFont="1" applyFill="1" applyAlignment="1">
      <alignment horizontal="justify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6E6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esslerova/Local%20Settings/Temp/IntraDoc/130607123735000301/Prilohy/x.%20-%20Z&#225;v&#283;re&#269;n&#253;%20&#250;&#269;et%202012%20-%20P&#345;&#237;loha%20&#269;.%201%20(Bilance%20p&#345;&#237;jm&#367;%20a%20v&#253;daj&#36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resslerova/Local%20Settings/Temp/IntraDoc/130607123735000301/Prilohy/5.%20-%20zaverecny%20ucet%202012%20-%20P&#345;iloha%20&#269;.%2011%20(dotacni%20tituly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Bilance příjmů a výdajů"/>
    </sheetNames>
    <sheetDataSet>
      <sheetData sheetId="0">
        <row r="72">
          <cell r="D72">
            <v>209299506.33999854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e"/>
      <sheetName val="dotace "/>
    </sheetNames>
    <sheetDataSet>
      <sheetData sheetId="0"/>
      <sheetData sheetId="1">
        <row r="3179">
          <cell r="C3179">
            <v>904349.89</v>
          </cell>
          <cell r="D3179">
            <v>0</v>
          </cell>
          <cell r="E317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8"/>
  <sheetViews>
    <sheetView showGridLines="0" tabSelected="1" view="pageBreakPreview" topLeftCell="A108" zoomScale="90" zoomScaleNormal="90" zoomScaleSheetLayoutView="90" workbookViewId="0">
      <selection activeCell="C92" sqref="C92"/>
    </sheetView>
  </sheetViews>
  <sheetFormatPr defaultRowHeight="15.75" x14ac:dyDescent="0.25"/>
  <cols>
    <col min="1" max="1" width="3.85546875" style="7" customWidth="1"/>
    <col min="2" max="2" width="8" style="10" customWidth="1"/>
    <col min="3" max="3" width="92.140625" customWidth="1"/>
    <col min="4" max="4" width="25" style="60" customWidth="1"/>
  </cols>
  <sheetData>
    <row r="1" spans="1:4" s="19" customFormat="1" ht="18" x14ac:dyDescent="0.25">
      <c r="A1" s="17" t="s">
        <v>115</v>
      </c>
      <c r="B1" s="18"/>
      <c r="D1" s="50"/>
    </row>
    <row r="2" spans="1:4" s="19" customFormat="1" ht="15.75" customHeight="1" x14ac:dyDescent="0.25">
      <c r="A2" s="20"/>
      <c r="B2" s="18"/>
      <c r="D2" s="50"/>
    </row>
    <row r="3" spans="1:4" s="23" customFormat="1" ht="15.75" customHeight="1" x14ac:dyDescent="0.25">
      <c r="A3" s="21" t="s">
        <v>96</v>
      </c>
      <c r="B3" s="22"/>
      <c r="D3" s="51"/>
    </row>
    <row r="4" spans="1:4" s="19" customFormat="1" ht="15.75" customHeight="1" x14ac:dyDescent="0.25">
      <c r="A4" s="20"/>
      <c r="B4" s="24"/>
      <c r="D4" s="50"/>
    </row>
    <row r="5" spans="1:4" s="25" customFormat="1" ht="15.75" customHeight="1" x14ac:dyDescent="0.2">
      <c r="A5" s="46" t="s">
        <v>19</v>
      </c>
      <c r="D5" s="53">
        <f>SUM('[1]1. Bilance příjmů a výdajů'!$D$72:$E$72)</f>
        <v>209299506.33999854</v>
      </c>
    </row>
    <row r="6" spans="1:4" s="25" customFormat="1" ht="15.75" customHeight="1" x14ac:dyDescent="0.2">
      <c r="A6" s="46" t="s">
        <v>12</v>
      </c>
      <c r="D6" s="54">
        <f>SUM('[2]dotace '!$C$3179:$E$3179)</f>
        <v>904349.89</v>
      </c>
    </row>
    <row r="7" spans="1:4" s="29" customFormat="1" ht="15.75" customHeight="1" thickBot="1" x14ac:dyDescent="0.3">
      <c r="A7" s="26" t="s">
        <v>16</v>
      </c>
      <c r="B7" s="27"/>
      <c r="C7" s="79"/>
      <c r="D7" s="28">
        <f>SUM(D5:D6)</f>
        <v>210203856.22999853</v>
      </c>
    </row>
    <row r="8" spans="1:4" s="25" customFormat="1" ht="15.75" customHeight="1" thickTop="1" x14ac:dyDescent="0.2">
      <c r="A8" s="46" t="s">
        <v>5</v>
      </c>
      <c r="D8" s="52">
        <v>-15345105</v>
      </c>
    </row>
    <row r="9" spans="1:4" s="25" customFormat="1" ht="15.75" customHeight="1" x14ac:dyDescent="0.2">
      <c r="A9" s="46" t="s">
        <v>17</v>
      </c>
      <c r="D9" s="54">
        <v>-76467.399999999994</v>
      </c>
    </row>
    <row r="10" spans="1:4" s="19" customFormat="1" ht="15.75" customHeight="1" thickBot="1" x14ac:dyDescent="0.3">
      <c r="A10" s="31" t="s">
        <v>114</v>
      </c>
      <c r="B10" s="32"/>
      <c r="C10" s="33"/>
      <c r="D10" s="28">
        <f>SUM(D7:D9)</f>
        <v>194782283.82999852</v>
      </c>
    </row>
    <row r="11" spans="1:4" s="19" customFormat="1" ht="15.75" customHeight="1" thickTop="1" x14ac:dyDescent="0.25">
      <c r="A11" s="47"/>
      <c r="B11" s="48"/>
      <c r="C11" s="49"/>
      <c r="D11" s="30"/>
    </row>
    <row r="12" spans="1:4" s="19" customFormat="1" ht="15.75" customHeight="1" x14ac:dyDescent="0.25">
      <c r="A12" s="47"/>
      <c r="B12" s="48"/>
      <c r="C12" s="49"/>
      <c r="D12" s="30"/>
    </row>
    <row r="13" spans="1:4" s="38" customFormat="1" ht="14.25" customHeight="1" x14ac:dyDescent="0.2">
      <c r="A13" s="92" t="s">
        <v>2</v>
      </c>
      <c r="B13" s="92"/>
      <c r="C13" s="37" t="s">
        <v>0</v>
      </c>
      <c r="D13" s="55" t="s">
        <v>7</v>
      </c>
    </row>
    <row r="14" spans="1:4" s="38" customFormat="1" ht="14.25" customHeight="1" x14ac:dyDescent="0.2">
      <c r="A14" s="61"/>
      <c r="B14" s="61"/>
      <c r="C14" s="37"/>
      <c r="D14" s="55"/>
    </row>
    <row r="15" spans="1:4" s="40" customFormat="1" x14ac:dyDescent="0.25">
      <c r="A15" s="39">
        <v>1</v>
      </c>
      <c r="B15" s="29" t="s">
        <v>10</v>
      </c>
      <c r="C15" s="40" t="s">
        <v>20</v>
      </c>
      <c r="D15" s="56">
        <v>200000</v>
      </c>
    </row>
    <row r="16" spans="1:4" s="41" customFormat="1" ht="51.75" customHeight="1" x14ac:dyDescent="0.25">
      <c r="A16" s="35"/>
      <c r="B16" s="36"/>
      <c r="C16" s="45" t="s">
        <v>21</v>
      </c>
      <c r="D16" s="50"/>
    </row>
    <row r="17" spans="1:4" s="41" customFormat="1" ht="15" customHeight="1" x14ac:dyDescent="0.25">
      <c r="A17" s="35"/>
      <c r="B17" s="36"/>
      <c r="C17" s="38"/>
      <c r="D17" s="50"/>
    </row>
    <row r="18" spans="1:4" s="40" customFormat="1" x14ac:dyDescent="0.25">
      <c r="A18" s="39">
        <v>2</v>
      </c>
      <c r="B18" s="29" t="s">
        <v>22</v>
      </c>
      <c r="C18" s="40" t="s">
        <v>23</v>
      </c>
      <c r="D18" s="56">
        <v>750000</v>
      </c>
    </row>
    <row r="19" spans="1:4" s="41" customFormat="1" ht="16.5" customHeight="1" x14ac:dyDescent="0.25">
      <c r="A19" s="35"/>
      <c r="B19" s="36"/>
      <c r="C19" s="93" t="s">
        <v>24</v>
      </c>
      <c r="D19" s="50"/>
    </row>
    <row r="20" spans="1:4" s="41" customFormat="1" ht="47.25" customHeight="1" x14ac:dyDescent="0.25">
      <c r="A20" s="35"/>
      <c r="B20" s="36"/>
      <c r="C20" s="94"/>
      <c r="D20" s="50"/>
    </row>
    <row r="21" spans="1:4" s="41" customFormat="1" x14ac:dyDescent="0.25">
      <c r="A21" s="35"/>
      <c r="B21" s="36"/>
      <c r="C21" s="38"/>
      <c r="D21" s="50"/>
    </row>
    <row r="22" spans="1:4" s="43" customFormat="1" x14ac:dyDescent="0.25">
      <c r="A22" s="42">
        <v>3</v>
      </c>
      <c r="B22" s="43" t="s">
        <v>22</v>
      </c>
      <c r="C22" s="44" t="s">
        <v>25</v>
      </c>
      <c r="D22" s="56">
        <v>1150000</v>
      </c>
    </row>
    <row r="23" spans="1:4" s="4" customFormat="1" ht="92.25" customHeight="1" x14ac:dyDescent="0.25">
      <c r="A23" s="8"/>
      <c r="B23" s="11"/>
      <c r="C23" s="67" t="s">
        <v>30</v>
      </c>
      <c r="D23" s="57"/>
    </row>
    <row r="24" spans="1:4" s="4" customFormat="1" x14ac:dyDescent="0.25">
      <c r="A24" s="8"/>
      <c r="B24" s="11"/>
      <c r="C24" s="14"/>
      <c r="D24" s="57"/>
    </row>
    <row r="25" spans="1:4" s="4" customFormat="1" x14ac:dyDescent="0.25">
      <c r="A25" s="8">
        <v>4</v>
      </c>
      <c r="B25" s="4" t="s">
        <v>22</v>
      </c>
      <c r="C25" s="12" t="s">
        <v>26</v>
      </c>
      <c r="D25" s="57">
        <v>100000</v>
      </c>
    </row>
    <row r="26" spans="1:4" s="5" customFormat="1" ht="96.75" customHeight="1" x14ac:dyDescent="0.2">
      <c r="A26" s="9"/>
      <c r="B26" s="13"/>
      <c r="C26" s="62" t="s">
        <v>31</v>
      </c>
      <c r="D26" s="58"/>
    </row>
    <row r="27" spans="1:4" s="5" customFormat="1" ht="12.75" customHeight="1" x14ac:dyDescent="0.2">
      <c r="A27" s="9"/>
      <c r="B27" s="13"/>
      <c r="C27" s="16"/>
      <c r="D27" s="58"/>
    </row>
    <row r="28" spans="1:4" s="4" customFormat="1" x14ac:dyDescent="0.25">
      <c r="A28" s="8">
        <v>5</v>
      </c>
      <c r="B28" s="4" t="s">
        <v>8</v>
      </c>
      <c r="C28" s="12" t="s">
        <v>27</v>
      </c>
      <c r="D28" s="57">
        <v>2000000</v>
      </c>
    </row>
    <row r="29" spans="1:4" s="4" customFormat="1" ht="74.25" customHeight="1" x14ac:dyDescent="0.25">
      <c r="A29" s="8"/>
      <c r="B29" s="11"/>
      <c r="C29" s="15" t="s">
        <v>28</v>
      </c>
      <c r="D29" s="57"/>
    </row>
    <row r="30" spans="1:4" s="4" customFormat="1" ht="15" customHeight="1" x14ac:dyDescent="0.25">
      <c r="A30" s="8"/>
      <c r="B30" s="11"/>
      <c r="C30" s="12"/>
      <c r="D30" s="57"/>
    </row>
    <row r="31" spans="1:4" s="4" customFormat="1" x14ac:dyDescent="0.25">
      <c r="A31" s="8">
        <v>6</v>
      </c>
      <c r="B31" s="4" t="s">
        <v>11</v>
      </c>
      <c r="C31" s="12" t="s">
        <v>29</v>
      </c>
      <c r="D31" s="57">
        <v>250000</v>
      </c>
    </row>
    <row r="32" spans="1:4" s="4" customFormat="1" ht="72.75" customHeight="1" x14ac:dyDescent="0.25">
      <c r="A32" s="8"/>
      <c r="B32" s="11"/>
      <c r="C32" s="62" t="s">
        <v>32</v>
      </c>
      <c r="D32" s="57"/>
    </row>
    <row r="33" spans="1:4" s="4" customFormat="1" x14ac:dyDescent="0.25">
      <c r="A33" s="8"/>
      <c r="B33" s="11"/>
      <c r="C33" s="62"/>
      <c r="D33" s="57"/>
    </row>
    <row r="34" spans="1:4" s="4" customFormat="1" ht="31.5" x14ac:dyDescent="0.25">
      <c r="A34" s="8">
        <v>7</v>
      </c>
      <c r="B34" s="4" t="s">
        <v>11</v>
      </c>
      <c r="C34" s="12" t="s">
        <v>33</v>
      </c>
      <c r="D34" s="57">
        <v>100000</v>
      </c>
    </row>
    <row r="35" spans="1:4" s="4" customFormat="1" ht="52.5" customHeight="1" x14ac:dyDescent="0.25">
      <c r="A35" s="8"/>
      <c r="B35" s="11"/>
      <c r="C35" s="15" t="s">
        <v>34</v>
      </c>
      <c r="D35" s="57"/>
    </row>
    <row r="36" spans="1:4" s="4" customFormat="1" ht="15" customHeight="1" x14ac:dyDescent="0.25">
      <c r="A36" s="8"/>
      <c r="B36" s="11"/>
      <c r="C36" s="12"/>
      <c r="D36" s="57"/>
    </row>
    <row r="37" spans="1:4" s="4" customFormat="1" x14ac:dyDescent="0.25">
      <c r="A37" s="8">
        <v>8</v>
      </c>
      <c r="B37" s="4" t="s">
        <v>11</v>
      </c>
      <c r="C37" s="12" t="s">
        <v>35</v>
      </c>
      <c r="D37" s="57">
        <v>200000</v>
      </c>
    </row>
    <row r="38" spans="1:4" s="4" customFormat="1" ht="53.25" customHeight="1" x14ac:dyDescent="0.25">
      <c r="A38" s="8"/>
      <c r="B38" s="11"/>
      <c r="C38" s="15" t="s">
        <v>36</v>
      </c>
      <c r="D38" s="57"/>
    </row>
    <row r="39" spans="1:4" s="4" customFormat="1" ht="13.5" customHeight="1" x14ac:dyDescent="0.25">
      <c r="A39" s="8"/>
      <c r="B39" s="11"/>
      <c r="C39" s="12"/>
      <c r="D39" s="57"/>
    </row>
    <row r="40" spans="1:4" s="4" customFormat="1" ht="13.5" customHeight="1" x14ac:dyDescent="0.25">
      <c r="A40" s="8"/>
      <c r="B40" s="11"/>
      <c r="C40" s="12"/>
      <c r="D40" s="57"/>
    </row>
    <row r="41" spans="1:4" s="4" customFormat="1" ht="13.5" customHeight="1" x14ac:dyDescent="0.25">
      <c r="A41" s="8"/>
      <c r="B41" s="11"/>
      <c r="C41" s="12"/>
      <c r="D41" s="57"/>
    </row>
    <row r="42" spans="1:4" s="4" customFormat="1" x14ac:dyDescent="0.25">
      <c r="A42" s="8">
        <v>9</v>
      </c>
      <c r="B42" s="4" t="s">
        <v>13</v>
      </c>
      <c r="C42" s="12" t="s">
        <v>37</v>
      </c>
      <c r="D42" s="57">
        <v>500000</v>
      </c>
    </row>
    <row r="43" spans="1:4" s="4" customFormat="1" ht="50.25" customHeight="1" x14ac:dyDescent="0.25">
      <c r="A43" s="8"/>
      <c r="B43" s="11"/>
      <c r="C43" s="15" t="s">
        <v>38</v>
      </c>
      <c r="D43" s="57"/>
    </row>
    <row r="44" spans="1:4" s="4" customFormat="1" ht="10.5" customHeight="1" x14ac:dyDescent="0.25">
      <c r="A44" s="8"/>
      <c r="B44" s="11"/>
      <c r="C44" s="12"/>
      <c r="D44" s="57"/>
    </row>
    <row r="45" spans="1:4" s="4" customFormat="1" x14ac:dyDescent="0.25">
      <c r="A45" s="8">
        <v>10</v>
      </c>
      <c r="B45" s="4" t="s">
        <v>13</v>
      </c>
      <c r="C45" s="12" t="s">
        <v>39</v>
      </c>
      <c r="D45" s="57">
        <v>220100</v>
      </c>
    </row>
    <row r="46" spans="1:4" s="4" customFormat="1" ht="66.75" customHeight="1" x14ac:dyDescent="0.25">
      <c r="A46" s="8"/>
      <c r="B46" s="11"/>
      <c r="C46" s="15" t="s">
        <v>118</v>
      </c>
      <c r="D46" s="57"/>
    </row>
    <row r="47" spans="1:4" s="4" customFormat="1" ht="15" customHeight="1" x14ac:dyDescent="0.25">
      <c r="A47" s="8"/>
      <c r="B47" s="11"/>
      <c r="C47" s="12"/>
      <c r="D47" s="57"/>
    </row>
    <row r="48" spans="1:4" s="4" customFormat="1" x14ac:dyDescent="0.25">
      <c r="A48" s="8">
        <v>11</v>
      </c>
      <c r="B48" s="4" t="s">
        <v>13</v>
      </c>
      <c r="C48" s="12" t="s">
        <v>40</v>
      </c>
      <c r="D48" s="57">
        <v>60000</v>
      </c>
    </row>
    <row r="49" spans="1:4" s="4" customFormat="1" ht="47.25" customHeight="1" x14ac:dyDescent="0.25">
      <c r="A49" s="8"/>
      <c r="B49" s="11"/>
      <c r="C49" s="15" t="s">
        <v>41</v>
      </c>
      <c r="D49" s="57"/>
    </row>
    <row r="50" spans="1:4" s="4" customFormat="1" x14ac:dyDescent="0.25">
      <c r="A50" s="8"/>
      <c r="B50" s="11"/>
      <c r="C50" s="15"/>
      <c r="D50" s="57"/>
    </row>
    <row r="51" spans="1:4" s="4" customFormat="1" x14ac:dyDescent="0.25">
      <c r="A51" s="8">
        <v>12</v>
      </c>
      <c r="B51" s="4" t="s">
        <v>13</v>
      </c>
      <c r="C51" s="12" t="s">
        <v>42</v>
      </c>
      <c r="D51" s="57">
        <v>100000</v>
      </c>
    </row>
    <row r="52" spans="1:4" s="4" customFormat="1" ht="62.25" customHeight="1" x14ac:dyDescent="0.25">
      <c r="A52" s="8"/>
      <c r="B52" s="11"/>
      <c r="C52" s="15" t="s">
        <v>43</v>
      </c>
      <c r="D52" s="57"/>
    </row>
    <row r="53" spans="1:4" s="4" customFormat="1" x14ac:dyDescent="0.25">
      <c r="A53" s="8"/>
      <c r="B53" s="11"/>
      <c r="C53" s="15"/>
      <c r="D53" s="57"/>
    </row>
    <row r="54" spans="1:4" s="4" customFormat="1" x14ac:dyDescent="0.25">
      <c r="A54" s="8">
        <v>13</v>
      </c>
      <c r="B54" s="4" t="s">
        <v>13</v>
      </c>
      <c r="C54" s="12" t="s">
        <v>44</v>
      </c>
      <c r="D54" s="57">
        <v>202000</v>
      </c>
    </row>
    <row r="55" spans="1:4" s="4" customFormat="1" ht="66.75" customHeight="1" x14ac:dyDescent="0.25">
      <c r="A55" s="8"/>
      <c r="B55" s="11"/>
      <c r="C55" s="15" t="s">
        <v>45</v>
      </c>
      <c r="D55" s="57"/>
    </row>
    <row r="56" spans="1:4" s="4" customFormat="1" x14ac:dyDescent="0.25">
      <c r="A56" s="8"/>
      <c r="B56" s="11"/>
      <c r="C56" s="15"/>
      <c r="D56" s="57"/>
    </row>
    <row r="57" spans="1:4" s="4" customFormat="1" x14ac:dyDescent="0.25">
      <c r="A57" s="8">
        <v>14</v>
      </c>
      <c r="B57" s="4" t="s">
        <v>13</v>
      </c>
      <c r="C57" s="12" t="s">
        <v>46</v>
      </c>
      <c r="D57" s="57">
        <v>460000</v>
      </c>
    </row>
    <row r="58" spans="1:4" s="4" customFormat="1" ht="63" customHeight="1" x14ac:dyDescent="0.25">
      <c r="A58" s="8"/>
      <c r="C58" s="15" t="s">
        <v>47</v>
      </c>
      <c r="D58" s="57"/>
    </row>
    <row r="59" spans="1:4" s="4" customFormat="1" x14ac:dyDescent="0.25">
      <c r="A59" s="8"/>
      <c r="C59" s="15"/>
      <c r="D59" s="57"/>
    </row>
    <row r="60" spans="1:4" s="4" customFormat="1" x14ac:dyDescent="0.25">
      <c r="A60" s="8">
        <v>15</v>
      </c>
      <c r="B60" s="4" t="s">
        <v>13</v>
      </c>
      <c r="C60" s="12" t="s">
        <v>48</v>
      </c>
      <c r="D60" s="57">
        <v>100000</v>
      </c>
    </row>
    <row r="61" spans="1:4" s="4" customFormat="1" ht="27" customHeight="1" x14ac:dyDescent="0.25">
      <c r="A61" s="8"/>
      <c r="C61" s="15" t="s">
        <v>49</v>
      </c>
      <c r="D61" s="57"/>
    </row>
    <row r="62" spans="1:4" s="4" customFormat="1" x14ac:dyDescent="0.25">
      <c r="A62" s="8"/>
      <c r="C62" s="15"/>
      <c r="D62" s="57"/>
    </row>
    <row r="63" spans="1:4" s="4" customFormat="1" x14ac:dyDescent="0.25">
      <c r="A63" s="8">
        <v>16</v>
      </c>
      <c r="B63" s="4" t="s">
        <v>9</v>
      </c>
      <c r="C63" s="12" t="s">
        <v>50</v>
      </c>
      <c r="D63" s="57">
        <v>10000000</v>
      </c>
    </row>
    <row r="64" spans="1:4" s="4" customFormat="1" ht="21.75" customHeight="1" x14ac:dyDescent="0.25">
      <c r="A64" s="8"/>
      <c r="B64" s="11"/>
      <c r="C64" s="15" t="s">
        <v>51</v>
      </c>
      <c r="D64" s="57"/>
    </row>
    <row r="65" spans="1:4" s="4" customFormat="1" ht="13.5" customHeight="1" x14ac:dyDescent="0.25">
      <c r="A65" s="8"/>
      <c r="B65" s="11"/>
      <c r="C65" s="15"/>
      <c r="D65" s="57"/>
    </row>
    <row r="66" spans="1:4" s="4" customFormat="1" x14ac:dyDescent="0.25">
      <c r="A66" s="8">
        <v>17</v>
      </c>
      <c r="B66" s="4" t="s">
        <v>9</v>
      </c>
      <c r="C66" s="12" t="s">
        <v>52</v>
      </c>
      <c r="D66" s="57">
        <v>3000000</v>
      </c>
    </row>
    <row r="67" spans="1:4" s="4" customFormat="1" ht="49.5" customHeight="1" x14ac:dyDescent="0.25">
      <c r="A67" s="8"/>
      <c r="B67" s="11"/>
      <c r="C67" s="15" t="s">
        <v>53</v>
      </c>
      <c r="D67" s="57"/>
    </row>
    <row r="68" spans="1:4" s="4" customFormat="1" x14ac:dyDescent="0.25">
      <c r="A68" s="8"/>
      <c r="B68" s="11"/>
      <c r="C68" s="15"/>
      <c r="D68" s="57"/>
    </row>
    <row r="69" spans="1:4" s="4" customFormat="1" x14ac:dyDescent="0.25">
      <c r="A69" s="8">
        <v>18</v>
      </c>
      <c r="B69" s="4" t="s">
        <v>1</v>
      </c>
      <c r="C69" s="12" t="s">
        <v>54</v>
      </c>
      <c r="D69" s="57">
        <v>10000000</v>
      </c>
    </row>
    <row r="70" spans="1:4" s="4" customFormat="1" ht="67.5" customHeight="1" x14ac:dyDescent="0.25">
      <c r="A70" s="8"/>
      <c r="B70" s="11"/>
      <c r="C70" s="15" t="s">
        <v>57</v>
      </c>
      <c r="D70" s="57"/>
    </row>
    <row r="71" spans="1:4" s="4" customFormat="1" x14ac:dyDescent="0.25">
      <c r="A71" s="8"/>
      <c r="B71" s="11"/>
      <c r="C71" s="15"/>
      <c r="D71" s="57"/>
    </row>
    <row r="72" spans="1:4" s="4" customFormat="1" x14ac:dyDescent="0.25">
      <c r="A72" s="8">
        <v>19</v>
      </c>
      <c r="B72" s="4" t="s">
        <v>1</v>
      </c>
      <c r="C72" s="12" t="s">
        <v>55</v>
      </c>
      <c r="D72" s="57">
        <v>9000000</v>
      </c>
    </row>
    <row r="73" spans="1:4" s="4" customFormat="1" ht="50.25" customHeight="1" x14ac:dyDescent="0.25">
      <c r="A73" s="8"/>
      <c r="B73" s="11"/>
      <c r="C73" s="15" t="s">
        <v>58</v>
      </c>
      <c r="D73" s="57"/>
    </row>
    <row r="74" spans="1:4" s="4" customFormat="1" x14ac:dyDescent="0.25">
      <c r="A74" s="8"/>
      <c r="B74" s="11"/>
      <c r="C74" s="15"/>
      <c r="D74" s="57"/>
    </row>
    <row r="75" spans="1:4" s="4" customFormat="1" x14ac:dyDescent="0.25">
      <c r="A75" s="8">
        <v>20</v>
      </c>
      <c r="B75" s="4" t="s">
        <v>1</v>
      </c>
      <c r="C75" s="12" t="s">
        <v>56</v>
      </c>
      <c r="D75" s="57">
        <v>20000000</v>
      </c>
    </row>
    <row r="76" spans="1:4" s="4" customFormat="1" ht="21.75" customHeight="1" x14ac:dyDescent="0.2">
      <c r="A76" s="8"/>
      <c r="B76" s="11"/>
      <c r="C76" s="15" t="s">
        <v>59</v>
      </c>
      <c r="D76" s="59"/>
    </row>
    <row r="77" spans="1:4" s="4" customFormat="1" x14ac:dyDescent="0.25">
      <c r="A77" s="8"/>
      <c r="B77" s="11"/>
      <c r="C77" s="15"/>
      <c r="D77" s="57"/>
    </row>
    <row r="78" spans="1:4" s="4" customFormat="1" x14ac:dyDescent="0.25">
      <c r="A78" s="8">
        <v>21</v>
      </c>
      <c r="B78" s="4" t="s">
        <v>60</v>
      </c>
      <c r="C78" s="12" t="s">
        <v>61</v>
      </c>
      <c r="D78" s="57">
        <v>720000</v>
      </c>
    </row>
    <row r="79" spans="1:4" s="4" customFormat="1" ht="38.25" customHeight="1" x14ac:dyDescent="0.25">
      <c r="A79" s="8"/>
      <c r="C79" s="15" t="s">
        <v>62</v>
      </c>
      <c r="D79" s="57"/>
    </row>
    <row r="80" spans="1:4" s="4" customFormat="1" x14ac:dyDescent="0.25">
      <c r="A80" s="8"/>
      <c r="B80" s="11"/>
      <c r="C80" s="15"/>
      <c r="D80" s="57"/>
    </row>
    <row r="81" spans="1:4" s="4" customFormat="1" x14ac:dyDescent="0.25">
      <c r="A81" s="8"/>
      <c r="B81" s="11"/>
      <c r="C81" s="15"/>
      <c r="D81" s="57"/>
    </row>
    <row r="82" spans="1:4" s="4" customFormat="1" x14ac:dyDescent="0.25">
      <c r="A82" s="8">
        <v>22</v>
      </c>
      <c r="B82" s="4" t="s">
        <v>60</v>
      </c>
      <c r="C82" s="12" t="s">
        <v>63</v>
      </c>
      <c r="D82" s="57">
        <v>269000</v>
      </c>
    </row>
    <row r="83" spans="1:4" s="4" customFormat="1" ht="21" customHeight="1" x14ac:dyDescent="0.25">
      <c r="A83" s="8"/>
      <c r="C83" s="15" t="s">
        <v>64</v>
      </c>
      <c r="D83" s="57"/>
    </row>
    <row r="84" spans="1:4" s="4" customFormat="1" x14ac:dyDescent="0.25">
      <c r="A84" s="8"/>
      <c r="C84" s="12"/>
      <c r="D84" s="57"/>
    </row>
    <row r="85" spans="1:4" s="65" customFormat="1" ht="16.5" customHeight="1" x14ac:dyDescent="0.25">
      <c r="A85" s="64">
        <v>23</v>
      </c>
      <c r="B85" s="65" t="s">
        <v>60</v>
      </c>
      <c r="C85" s="66" t="s">
        <v>65</v>
      </c>
      <c r="D85" s="57">
        <v>100000</v>
      </c>
    </row>
    <row r="86" spans="1:4" s="4" customFormat="1" ht="21.75" customHeight="1" x14ac:dyDescent="0.2">
      <c r="A86" s="8"/>
      <c r="C86" s="15" t="s">
        <v>66</v>
      </c>
      <c r="D86" s="59"/>
    </row>
    <row r="87" spans="1:4" s="4" customFormat="1" x14ac:dyDescent="0.25">
      <c r="A87" s="8"/>
      <c r="B87" s="11"/>
      <c r="C87" s="14" t="s">
        <v>15</v>
      </c>
      <c r="D87" s="57"/>
    </row>
    <row r="88" spans="1:4" s="4" customFormat="1" x14ac:dyDescent="0.25">
      <c r="A88" s="8">
        <v>24</v>
      </c>
      <c r="B88" s="4" t="s">
        <v>60</v>
      </c>
      <c r="C88" s="12" t="s">
        <v>67</v>
      </c>
      <c r="D88" s="57">
        <v>150000</v>
      </c>
    </row>
    <row r="89" spans="1:4" s="4" customFormat="1" ht="25.5" customHeight="1" x14ac:dyDescent="0.25">
      <c r="A89" s="8"/>
      <c r="C89" s="15" t="s">
        <v>68</v>
      </c>
      <c r="D89" s="57"/>
    </row>
    <row r="90" spans="1:4" s="4" customFormat="1" x14ac:dyDescent="0.25">
      <c r="A90" s="8"/>
      <c r="B90" s="11"/>
      <c r="C90" s="14"/>
      <c r="D90" s="57"/>
    </row>
    <row r="91" spans="1:4" s="4" customFormat="1" ht="31.5" x14ac:dyDescent="0.25">
      <c r="A91" s="8">
        <v>25</v>
      </c>
      <c r="B91" s="4" t="s">
        <v>60</v>
      </c>
      <c r="C91" s="12" t="s">
        <v>117</v>
      </c>
      <c r="D91" s="57">
        <v>150000</v>
      </c>
    </row>
    <row r="92" spans="1:4" s="4" customFormat="1" ht="89.25" customHeight="1" x14ac:dyDescent="0.25">
      <c r="A92" s="8"/>
      <c r="C92" s="62" t="s">
        <v>116</v>
      </c>
      <c r="D92" s="57"/>
    </row>
    <row r="93" spans="1:4" s="4" customFormat="1" ht="9.75" customHeight="1" x14ac:dyDescent="0.25">
      <c r="A93" s="8"/>
      <c r="C93" s="12"/>
      <c r="D93" s="57"/>
    </row>
    <row r="94" spans="1:4" s="4" customFormat="1" ht="28.5" customHeight="1" x14ac:dyDescent="0.25">
      <c r="A94" s="8">
        <v>26</v>
      </c>
      <c r="B94" s="4" t="s">
        <v>69</v>
      </c>
      <c r="C94" s="12" t="s">
        <v>72</v>
      </c>
      <c r="D94" s="57">
        <v>9000000</v>
      </c>
    </row>
    <row r="95" spans="1:4" s="4" customFormat="1" ht="94.5" customHeight="1" x14ac:dyDescent="0.25">
      <c r="A95" s="8"/>
      <c r="C95" s="15" t="s">
        <v>70</v>
      </c>
      <c r="D95" s="57"/>
    </row>
    <row r="96" spans="1:4" s="4" customFormat="1" x14ac:dyDescent="0.25">
      <c r="A96" s="8"/>
      <c r="C96" s="12"/>
      <c r="D96" s="57"/>
    </row>
    <row r="97" spans="1:4" s="4" customFormat="1" x14ac:dyDescent="0.25">
      <c r="A97" s="8">
        <v>27</v>
      </c>
      <c r="B97" s="4" t="s">
        <v>69</v>
      </c>
      <c r="C97" s="12" t="s">
        <v>71</v>
      </c>
      <c r="D97" s="57">
        <v>11700000</v>
      </c>
    </row>
    <row r="98" spans="1:4" s="4" customFormat="1" ht="52.5" customHeight="1" x14ac:dyDescent="0.25">
      <c r="A98" s="8"/>
      <c r="C98" s="15" t="s">
        <v>73</v>
      </c>
      <c r="D98" s="57"/>
    </row>
    <row r="99" spans="1:4" s="4" customFormat="1" x14ac:dyDescent="0.25">
      <c r="A99" s="8"/>
      <c r="C99" s="12"/>
      <c r="D99" s="57"/>
    </row>
    <row r="100" spans="1:4" s="4" customFormat="1" ht="31.5" x14ac:dyDescent="0.25">
      <c r="A100" s="8">
        <v>28</v>
      </c>
      <c r="B100" s="4" t="s">
        <v>69</v>
      </c>
      <c r="C100" s="12" t="s">
        <v>74</v>
      </c>
      <c r="D100" s="57">
        <v>2000000</v>
      </c>
    </row>
    <row r="101" spans="1:4" s="4" customFormat="1" ht="39.75" customHeight="1" x14ac:dyDescent="0.25">
      <c r="A101" s="8"/>
      <c r="C101" s="15" t="s">
        <v>75</v>
      </c>
      <c r="D101" s="57"/>
    </row>
    <row r="102" spans="1:4" s="4" customFormat="1" x14ac:dyDescent="0.25">
      <c r="A102" s="8"/>
      <c r="C102" s="12"/>
      <c r="D102" s="57"/>
    </row>
    <row r="103" spans="1:4" s="4" customFormat="1" x14ac:dyDescent="0.25">
      <c r="A103" s="8">
        <v>29</v>
      </c>
      <c r="B103" s="4" t="s">
        <v>69</v>
      </c>
      <c r="C103" s="12" t="s">
        <v>76</v>
      </c>
      <c r="D103" s="57">
        <v>569514</v>
      </c>
    </row>
    <row r="104" spans="1:4" s="4" customFormat="1" ht="50.25" customHeight="1" x14ac:dyDescent="0.25">
      <c r="A104" s="8"/>
      <c r="C104" s="15" t="s">
        <v>77</v>
      </c>
      <c r="D104" s="57"/>
    </row>
    <row r="105" spans="1:4" s="4" customFormat="1" x14ac:dyDescent="0.25">
      <c r="A105" s="8"/>
      <c r="C105" s="12"/>
      <c r="D105" s="57"/>
    </row>
    <row r="106" spans="1:4" s="4" customFormat="1" x14ac:dyDescent="0.25">
      <c r="A106" s="8">
        <v>30</v>
      </c>
      <c r="B106" s="4" t="s">
        <v>69</v>
      </c>
      <c r="C106" s="12" t="s">
        <v>78</v>
      </c>
      <c r="D106" s="57">
        <v>700000</v>
      </c>
    </row>
    <row r="107" spans="1:4" s="4" customFormat="1" ht="70.5" customHeight="1" x14ac:dyDescent="0.25">
      <c r="A107" s="8"/>
      <c r="C107" s="15" t="s">
        <v>79</v>
      </c>
      <c r="D107" s="57"/>
    </row>
    <row r="108" spans="1:4" s="4" customFormat="1" x14ac:dyDescent="0.25">
      <c r="A108" s="8"/>
      <c r="C108" s="12"/>
      <c r="D108" s="57"/>
    </row>
    <row r="109" spans="1:4" s="4" customFormat="1" x14ac:dyDescent="0.25">
      <c r="A109" s="8">
        <v>31</v>
      </c>
      <c r="B109" s="4" t="s">
        <v>80</v>
      </c>
      <c r="C109" s="12" t="s">
        <v>81</v>
      </c>
      <c r="D109" s="57">
        <v>3000000</v>
      </c>
    </row>
    <row r="110" spans="1:4" s="4" customFormat="1" ht="37.5" customHeight="1" x14ac:dyDescent="0.25">
      <c r="A110" s="8"/>
      <c r="C110" s="15" t="s">
        <v>82</v>
      </c>
      <c r="D110" s="57"/>
    </row>
    <row r="111" spans="1:4" s="4" customFormat="1" x14ac:dyDescent="0.25">
      <c r="A111" s="8"/>
      <c r="C111" s="12"/>
      <c r="D111" s="57"/>
    </row>
    <row r="112" spans="1:4" s="4" customFormat="1" x14ac:dyDescent="0.25">
      <c r="A112" s="8">
        <v>32</v>
      </c>
      <c r="B112" s="4" t="s">
        <v>80</v>
      </c>
      <c r="C112" s="12" t="s">
        <v>83</v>
      </c>
      <c r="D112" s="57">
        <v>1200000</v>
      </c>
    </row>
    <row r="113" spans="1:4" s="4" customFormat="1" ht="27" customHeight="1" x14ac:dyDescent="0.25">
      <c r="A113" s="8"/>
      <c r="C113" s="15" t="s">
        <v>84</v>
      </c>
      <c r="D113" s="57"/>
    </row>
    <row r="114" spans="1:4" s="4" customFormat="1" x14ac:dyDescent="0.25">
      <c r="A114" s="8"/>
      <c r="C114" s="12"/>
      <c r="D114" s="57"/>
    </row>
    <row r="115" spans="1:4" s="4" customFormat="1" x14ac:dyDescent="0.25">
      <c r="A115" s="8">
        <v>33</v>
      </c>
      <c r="B115" s="4" t="s">
        <v>80</v>
      </c>
      <c r="C115" s="12" t="s">
        <v>85</v>
      </c>
      <c r="D115" s="57">
        <v>400000</v>
      </c>
    </row>
    <row r="116" spans="1:4" s="4" customFormat="1" ht="30" customHeight="1" x14ac:dyDescent="0.25">
      <c r="A116" s="8"/>
      <c r="C116" s="15" t="s">
        <v>86</v>
      </c>
      <c r="D116" s="57"/>
    </row>
    <row r="117" spans="1:4" s="4" customFormat="1" x14ac:dyDescent="0.25">
      <c r="A117" s="8"/>
      <c r="C117" s="12"/>
      <c r="D117" s="57"/>
    </row>
    <row r="118" spans="1:4" s="4" customFormat="1" x14ac:dyDescent="0.25">
      <c r="A118" s="8">
        <v>34</v>
      </c>
      <c r="B118" s="4" t="s">
        <v>87</v>
      </c>
      <c r="C118" s="12" t="s">
        <v>88</v>
      </c>
      <c r="D118" s="57">
        <v>40000000</v>
      </c>
    </row>
    <row r="119" spans="1:4" s="4" customFormat="1" ht="64.5" customHeight="1" x14ac:dyDescent="0.25">
      <c r="A119" s="8"/>
      <c r="C119" s="15" t="s">
        <v>89</v>
      </c>
      <c r="D119" s="57"/>
    </row>
    <row r="120" spans="1:4" s="4" customFormat="1" x14ac:dyDescent="0.25">
      <c r="A120" s="8"/>
      <c r="C120" s="12"/>
      <c r="D120" s="57"/>
    </row>
    <row r="121" spans="1:4" s="4" customFormat="1" x14ac:dyDescent="0.25">
      <c r="A121" s="8">
        <v>35</v>
      </c>
      <c r="B121" s="4" t="s">
        <v>90</v>
      </c>
      <c r="C121" s="12" t="s">
        <v>91</v>
      </c>
      <c r="D121" s="57">
        <v>11000000</v>
      </c>
    </row>
    <row r="122" spans="1:4" s="4" customFormat="1" ht="21.75" customHeight="1" x14ac:dyDescent="0.25">
      <c r="A122" s="8"/>
      <c r="C122" s="15" t="s">
        <v>92</v>
      </c>
      <c r="D122" s="57"/>
    </row>
    <row r="123" spans="1:4" s="4" customFormat="1" ht="21.75" customHeight="1" x14ac:dyDescent="0.25">
      <c r="A123" s="8"/>
      <c r="C123" s="15"/>
      <c r="D123" s="57"/>
    </row>
    <row r="124" spans="1:4" s="4" customFormat="1" x14ac:dyDescent="0.25">
      <c r="A124" s="8">
        <v>36</v>
      </c>
      <c r="B124" s="4" t="s">
        <v>90</v>
      </c>
      <c r="C124" s="12" t="s">
        <v>97</v>
      </c>
      <c r="D124" s="57">
        <v>3569500</v>
      </c>
    </row>
    <row r="125" spans="1:4" s="4" customFormat="1" ht="21.75" customHeight="1" x14ac:dyDescent="0.25">
      <c r="A125" s="8"/>
      <c r="C125" s="68"/>
      <c r="D125" s="57"/>
    </row>
    <row r="126" spans="1:4" s="4" customFormat="1" x14ac:dyDescent="0.25">
      <c r="A126" s="8">
        <v>37</v>
      </c>
      <c r="B126" s="4" t="s">
        <v>98</v>
      </c>
      <c r="C126" s="12" t="s">
        <v>99</v>
      </c>
      <c r="D126" s="56">
        <f>SUM(D127,D135,D137)</f>
        <v>8328884.4100000001</v>
      </c>
    </row>
    <row r="127" spans="1:4" s="72" customFormat="1" ht="14.25" x14ac:dyDescent="0.2">
      <c r="A127" s="71"/>
      <c r="C127" s="77" t="s">
        <v>100</v>
      </c>
      <c r="D127" s="73">
        <f>SUM(D128:D134)</f>
        <v>3102884.41</v>
      </c>
    </row>
    <row r="128" spans="1:4" s="76" customFormat="1" ht="15.75" customHeight="1" x14ac:dyDescent="0.2">
      <c r="A128" s="75"/>
      <c r="C128" s="69" t="s">
        <v>101</v>
      </c>
      <c r="D128" s="74">
        <v>652984.41</v>
      </c>
    </row>
    <row r="129" spans="1:6" s="76" customFormat="1" ht="15.75" customHeight="1" x14ac:dyDescent="0.2">
      <c r="A129" s="75"/>
      <c r="C129" s="70" t="s">
        <v>102</v>
      </c>
      <c r="D129" s="74">
        <v>444900</v>
      </c>
    </row>
    <row r="130" spans="1:6" s="76" customFormat="1" ht="15.75" customHeight="1" x14ac:dyDescent="0.2">
      <c r="A130" s="75"/>
      <c r="C130" s="70" t="s">
        <v>103</v>
      </c>
      <c r="D130" s="74">
        <v>150000</v>
      </c>
    </row>
    <row r="131" spans="1:6" s="76" customFormat="1" ht="15.75" customHeight="1" x14ac:dyDescent="0.2">
      <c r="A131" s="75"/>
      <c r="C131" s="70" t="s">
        <v>104</v>
      </c>
      <c r="D131" s="74">
        <v>300000</v>
      </c>
    </row>
    <row r="132" spans="1:6" s="76" customFormat="1" ht="15.75" customHeight="1" x14ac:dyDescent="0.2">
      <c r="A132" s="75"/>
      <c r="C132" s="70" t="s">
        <v>105</v>
      </c>
      <c r="D132" s="74">
        <v>835000</v>
      </c>
    </row>
    <row r="133" spans="1:6" s="76" customFormat="1" ht="15.75" customHeight="1" x14ac:dyDescent="0.2">
      <c r="A133" s="75"/>
      <c r="C133" s="70" t="s">
        <v>106</v>
      </c>
      <c r="D133" s="74">
        <v>280000</v>
      </c>
    </row>
    <row r="134" spans="1:6" s="76" customFormat="1" ht="15.75" customHeight="1" x14ac:dyDescent="0.2">
      <c r="A134" s="75"/>
      <c r="C134" s="70" t="s">
        <v>107</v>
      </c>
      <c r="D134" s="74">
        <v>440000</v>
      </c>
    </row>
    <row r="135" spans="1:6" s="72" customFormat="1" ht="14.25" x14ac:dyDescent="0.2">
      <c r="A135" s="71"/>
      <c r="C135" s="77" t="s">
        <v>108</v>
      </c>
      <c r="D135" s="73">
        <f>SUM(D136)</f>
        <v>526000</v>
      </c>
    </row>
    <row r="136" spans="1:6" s="76" customFormat="1" ht="15.75" customHeight="1" x14ac:dyDescent="0.2">
      <c r="A136" s="75"/>
      <c r="C136" s="69" t="s">
        <v>109</v>
      </c>
      <c r="D136" s="74">
        <v>526000</v>
      </c>
    </row>
    <row r="137" spans="1:6" s="72" customFormat="1" ht="14.25" x14ac:dyDescent="0.2">
      <c r="A137" s="71"/>
      <c r="C137" s="77" t="s">
        <v>110</v>
      </c>
      <c r="D137" s="73">
        <f>SUM(D138)</f>
        <v>4700000</v>
      </c>
    </row>
    <row r="138" spans="1:6" s="76" customFormat="1" ht="15.75" customHeight="1" x14ac:dyDescent="0.2">
      <c r="A138" s="75"/>
      <c r="C138" s="69" t="s">
        <v>111</v>
      </c>
      <c r="D138" s="74">
        <v>4700000</v>
      </c>
    </row>
    <row r="139" spans="1:6" s="4" customFormat="1" x14ac:dyDescent="0.25">
      <c r="A139" s="42"/>
      <c r="B139" s="11"/>
      <c r="C139" s="14"/>
      <c r="D139" s="57"/>
    </row>
    <row r="140" spans="1:6" s="1" customFormat="1" ht="21" customHeight="1" thickBot="1" x14ac:dyDescent="0.3">
      <c r="A140" s="78" t="s">
        <v>4</v>
      </c>
      <c r="B140" s="80"/>
      <c r="C140" s="78"/>
      <c r="D140" s="81">
        <f>SUM(D121,D118,D115,D112,D109,D106,D103,D100,D97,D94,D91,D88,D85,D82,D78,D75,D72,D69,D66,D63,D60,D57,D54,D51,D48,D45,D42,D37,D34,D31,D28,D25,D22,D18,D15,D124,D126)</f>
        <v>151248998.41</v>
      </c>
      <c r="E140" s="40"/>
      <c r="F140" s="40"/>
    </row>
    <row r="141" spans="1:6" s="1" customFormat="1" ht="10.5" customHeight="1" thickTop="1" x14ac:dyDescent="0.25">
      <c r="A141" s="91"/>
      <c r="B141" s="82"/>
      <c r="C141" s="40"/>
      <c r="D141" s="50"/>
      <c r="E141" s="40"/>
      <c r="F141" s="40"/>
    </row>
    <row r="142" spans="1:6" ht="16.5" thickBot="1" x14ac:dyDescent="0.3">
      <c r="A142" s="78" t="s">
        <v>18</v>
      </c>
      <c r="B142" s="78"/>
      <c r="C142" s="78"/>
      <c r="D142" s="83">
        <f>D10-D140</f>
        <v>43533285.419998527</v>
      </c>
      <c r="E142" s="19"/>
      <c r="F142" s="19"/>
    </row>
    <row r="143" spans="1:6" ht="16.5" thickTop="1" x14ac:dyDescent="0.25">
      <c r="A143" s="63"/>
      <c r="B143" s="63"/>
      <c r="C143" s="63"/>
      <c r="D143" s="84"/>
      <c r="E143" s="19"/>
      <c r="F143" s="19"/>
    </row>
    <row r="144" spans="1:6" x14ac:dyDescent="0.25">
      <c r="A144" s="63"/>
      <c r="B144" s="63"/>
      <c r="C144" s="63"/>
      <c r="D144" s="84"/>
      <c r="E144" s="19"/>
      <c r="F144" s="19"/>
    </row>
    <row r="145" spans="1:6" s="6" customFormat="1" ht="16.5" x14ac:dyDescent="0.25">
      <c r="A145" s="23" t="s">
        <v>6</v>
      </c>
      <c r="B145" s="85"/>
      <c r="C145" s="86"/>
      <c r="D145" s="87"/>
      <c r="E145" s="86"/>
      <c r="F145" s="86"/>
    </row>
    <row r="146" spans="1:6" s="6" customFormat="1" ht="16.5" x14ac:dyDescent="0.25">
      <c r="A146" s="23"/>
      <c r="B146" s="85"/>
      <c r="C146" s="86"/>
      <c r="D146" s="87"/>
      <c r="E146" s="86"/>
      <c r="F146" s="86"/>
    </row>
    <row r="147" spans="1:6" s="2" customFormat="1" x14ac:dyDescent="0.25">
      <c r="A147" s="40" t="s">
        <v>3</v>
      </c>
      <c r="B147" s="82"/>
      <c r="C147" s="40"/>
      <c r="D147" s="40"/>
      <c r="E147" s="40"/>
      <c r="F147" s="40"/>
    </row>
    <row r="148" spans="1:6" s="3" customFormat="1" ht="15" x14ac:dyDescent="0.2">
      <c r="A148" s="91" t="s">
        <v>93</v>
      </c>
      <c r="B148" s="88"/>
      <c r="C148" s="19"/>
      <c r="D148" s="87">
        <v>15345105</v>
      </c>
      <c r="E148" s="19"/>
      <c r="F148" s="19"/>
    </row>
    <row r="149" spans="1:6" s="3" customFormat="1" ht="15" x14ac:dyDescent="0.2">
      <c r="A149" s="91" t="s">
        <v>112</v>
      </c>
      <c r="B149" s="88"/>
      <c r="C149" s="19"/>
      <c r="D149" s="87"/>
      <c r="E149" s="19"/>
      <c r="F149" s="19"/>
    </row>
    <row r="150" spans="1:6" s="3" customFormat="1" ht="15" x14ac:dyDescent="0.2">
      <c r="A150" s="91"/>
      <c r="B150" s="88"/>
      <c r="C150" s="19"/>
      <c r="D150" s="87"/>
      <c r="E150" s="19"/>
      <c r="F150" s="19"/>
    </row>
    <row r="151" spans="1:6" s="3" customFormat="1" ht="15" x14ac:dyDescent="0.2">
      <c r="A151" s="91"/>
      <c r="B151" s="88"/>
      <c r="C151" s="19"/>
      <c r="D151" s="87"/>
      <c r="E151" s="19"/>
      <c r="F151" s="19"/>
    </row>
    <row r="152" spans="1:6" ht="20.25" customHeight="1" thickBot="1" x14ac:dyDescent="0.3">
      <c r="A152" s="79" t="s">
        <v>113</v>
      </c>
      <c r="B152" s="32"/>
      <c r="C152" s="33"/>
      <c r="D152" s="34">
        <f>SUM(D148)</f>
        <v>15345105</v>
      </c>
      <c r="E152" s="19"/>
      <c r="F152" s="19"/>
    </row>
    <row r="153" spans="1:6" ht="16.5" thickTop="1" x14ac:dyDescent="0.25">
      <c r="A153" s="35"/>
      <c r="B153" s="36"/>
      <c r="C153" s="19"/>
      <c r="D153" s="89" t="e">
        <f>SUM(#REF!)</f>
        <v>#REF!</v>
      </c>
      <c r="E153" s="19"/>
      <c r="F153" s="19"/>
    </row>
    <row r="154" spans="1:6" x14ac:dyDescent="0.25">
      <c r="A154" s="35"/>
      <c r="B154" s="36"/>
      <c r="C154" s="19"/>
      <c r="D154" s="50"/>
      <c r="E154" s="19"/>
      <c r="F154" s="19"/>
    </row>
    <row r="155" spans="1:6" s="6" customFormat="1" ht="16.5" x14ac:dyDescent="0.25">
      <c r="A155" s="23" t="s">
        <v>94</v>
      </c>
      <c r="B155" s="85"/>
      <c r="C155" s="86"/>
      <c r="D155" s="87"/>
      <c r="E155" s="86"/>
      <c r="F155" s="86"/>
    </row>
    <row r="156" spans="1:6" s="6" customFormat="1" ht="16.5" x14ac:dyDescent="0.25">
      <c r="A156" s="23"/>
      <c r="B156" s="85"/>
      <c r="C156" s="86"/>
      <c r="D156" s="87"/>
      <c r="E156" s="86"/>
      <c r="F156" s="86"/>
    </row>
    <row r="157" spans="1:6" s="2" customFormat="1" x14ac:dyDescent="0.25">
      <c r="A157" s="40" t="s">
        <v>14</v>
      </c>
      <c r="B157" s="82"/>
      <c r="C157" s="40"/>
      <c r="D157" s="90">
        <v>76467.399999999994</v>
      </c>
      <c r="E157" s="40"/>
      <c r="F157" s="40"/>
    </row>
    <row r="158" spans="1:6" s="3" customFormat="1" ht="15" x14ac:dyDescent="0.2">
      <c r="A158" s="91" t="s">
        <v>95</v>
      </c>
      <c r="B158" s="88"/>
      <c r="C158" s="19"/>
      <c r="D158" s="87"/>
      <c r="E158" s="19"/>
      <c r="F158" s="19"/>
    </row>
    <row r="159" spans="1:6" s="3" customFormat="1" ht="15" x14ac:dyDescent="0.2">
      <c r="A159" s="91"/>
      <c r="B159" s="88"/>
      <c r="C159" s="19"/>
      <c r="D159" s="90"/>
      <c r="E159" s="19"/>
      <c r="F159" s="19"/>
    </row>
    <row r="160" spans="1:6" ht="20.25" customHeight="1" thickBot="1" x14ac:dyDescent="0.3">
      <c r="A160" s="79" t="s">
        <v>113</v>
      </c>
      <c r="B160" s="32"/>
      <c r="C160" s="33"/>
      <c r="D160" s="34">
        <f>SUM(D157:D159)</f>
        <v>76467.399999999994</v>
      </c>
      <c r="E160" s="19"/>
      <c r="F160" s="19"/>
    </row>
    <row r="161" spans="1:6" ht="16.5" thickTop="1" x14ac:dyDescent="0.25">
      <c r="A161" s="35"/>
      <c r="B161" s="36"/>
      <c r="C161" s="19"/>
      <c r="D161" s="50"/>
      <c r="E161" s="19"/>
      <c r="F161" s="19"/>
    </row>
    <row r="162" spans="1:6" x14ac:dyDescent="0.25">
      <c r="A162" s="35"/>
      <c r="B162" s="36"/>
      <c r="C162" s="19"/>
      <c r="D162" s="50"/>
      <c r="E162" s="19"/>
      <c r="F162" s="19"/>
    </row>
    <row r="163" spans="1:6" x14ac:dyDescent="0.25">
      <c r="A163" s="35"/>
      <c r="B163" s="36"/>
      <c r="C163" s="19"/>
      <c r="D163" s="50"/>
      <c r="E163" s="19"/>
      <c r="F163" s="19"/>
    </row>
    <row r="164" spans="1:6" x14ac:dyDescent="0.25">
      <c r="A164" s="35"/>
      <c r="B164" s="36"/>
      <c r="C164" s="19"/>
      <c r="D164" s="50"/>
      <c r="E164" s="19"/>
      <c r="F164" s="19"/>
    </row>
    <row r="165" spans="1:6" x14ac:dyDescent="0.25">
      <c r="A165" s="35"/>
      <c r="B165" s="36"/>
      <c r="C165" s="19"/>
      <c r="D165" s="50"/>
      <c r="E165" s="19"/>
      <c r="F165" s="19"/>
    </row>
    <row r="166" spans="1:6" x14ac:dyDescent="0.25">
      <c r="A166" s="35"/>
    </row>
    <row r="167" spans="1:6" x14ac:dyDescent="0.25">
      <c r="A167" s="35"/>
    </row>
    <row r="168" spans="1:6" x14ac:dyDescent="0.25">
      <c r="A168" s="35"/>
    </row>
  </sheetData>
  <mergeCells count="2">
    <mergeCell ref="A13:B13"/>
    <mergeCell ref="C19:C20"/>
  </mergeCells>
  <phoneticPr fontId="2" type="noConversion"/>
  <pageMargins left="0.78740157480314965" right="0.78740157480314965" top="0.98425196850393704" bottom="0.98425196850393704" header="0.51181102362204722" footer="0.51181102362204722"/>
  <pageSetup paperSize="9" scale="66" firstPageNumber="266" orientation="portrait" useFirstPageNumber="1" r:id="rId1"/>
  <headerFooter alignWithMargins="0">
    <oddFooter>&amp;L&amp;"Arial,Kurzíva"Zastupitelstvo Olomouckého kraje 28.6.2013
6. - Závěrečný účet Olomouckého kraje za rok 2012
Příloha č. 12: Zůstatek bankovních účtu Olomouckého kraje k 31.12.2012
&amp;R&amp;"Arial,Kurzíva"Strana &amp;P (celkem 484&amp;"Arial,Obyčejné")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přebytek</vt:lpstr>
      <vt:lpstr>přebytek!Názvy_tisku</vt:lpstr>
      <vt:lpstr>přebytek!Oblast_tisku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vitkova</dc:creator>
  <cp:lastModifiedBy>Dresslerová Veronika</cp:lastModifiedBy>
  <cp:lastPrinted>2013-06-07T09:15:28Z</cp:lastPrinted>
  <dcterms:created xsi:type="dcterms:W3CDTF">2006-05-16T09:52:25Z</dcterms:created>
  <dcterms:modified xsi:type="dcterms:W3CDTF">2013-07-17T06:41:20Z</dcterms:modified>
</cp:coreProperties>
</file>