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7\Zastupitelstvo\ZOK 27.2.2017\2017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4" r:id="rId3"/>
    <sheet name="Příloha  č. 4" sheetId="5" r:id="rId4"/>
  </sheets>
  <definedNames>
    <definedName name="_xlnm.Print_Area" localSheetId="0">'Příloha č. 1'!$A$1:$E$780</definedName>
    <definedName name="_xlnm.Print_Area" localSheetId="1">'Příloha č. 2'!$A$1:$E$397</definedName>
    <definedName name="_xlnm.Print_Area" localSheetId="2">'Příloha č. 3'!$A$1:$E$25</definedName>
  </definedNames>
  <calcPr calcId="162913"/>
</workbook>
</file>

<file path=xl/calcChain.xml><?xml version="1.0" encoding="utf-8"?>
<calcChain xmlns="http://schemas.openxmlformats.org/spreadsheetml/2006/main">
  <c r="B49" i="5" l="1"/>
  <c r="C47" i="5"/>
  <c r="C49" i="5" s="1"/>
  <c r="B42" i="5"/>
  <c r="B44" i="5" s="1"/>
  <c r="B53" i="5" s="1"/>
  <c r="C41" i="5"/>
  <c r="C34" i="5"/>
  <c r="C33" i="5"/>
  <c r="C31" i="5"/>
  <c r="C29" i="5"/>
  <c r="C42" i="5" s="1"/>
  <c r="C44" i="5" s="1"/>
  <c r="C53" i="5" s="1"/>
  <c r="C24" i="5"/>
  <c r="C26" i="5" s="1"/>
  <c r="C52" i="5" s="1"/>
  <c r="B24" i="5"/>
  <c r="B26" i="5" s="1"/>
  <c r="B52" i="5" s="1"/>
  <c r="C23" i="5"/>
  <c r="C13" i="5"/>
  <c r="C8" i="5"/>
  <c r="E396" i="6"/>
  <c r="E387" i="6"/>
  <c r="E389" i="6" s="1"/>
  <c r="E371" i="6"/>
  <c r="E360" i="6"/>
  <c r="E342" i="6"/>
  <c r="E335" i="6"/>
  <c r="E328" i="6"/>
  <c r="E305" i="6"/>
  <c r="E281" i="6"/>
  <c r="E255" i="6"/>
  <c r="E248" i="6"/>
  <c r="E227" i="6"/>
  <c r="E201" i="6"/>
  <c r="E200" i="6"/>
  <c r="E194" i="6"/>
  <c r="E173" i="6"/>
  <c r="E149" i="6"/>
  <c r="E130" i="6"/>
  <c r="E123" i="6"/>
  <c r="E102" i="6"/>
  <c r="E95" i="6"/>
  <c r="E77" i="6"/>
  <c r="E70" i="6"/>
  <c r="E47" i="6"/>
  <c r="E40" i="6"/>
  <c r="E23" i="6"/>
  <c r="E16" i="6"/>
  <c r="E24" i="4" l="1"/>
  <c r="E17" i="4"/>
  <c r="E780" i="1"/>
  <c r="E759" i="1"/>
  <c r="E740" i="1"/>
  <c r="E741" i="1" s="1"/>
  <c r="E734" i="1"/>
  <c r="E717" i="1"/>
  <c r="E710" i="1"/>
  <c r="E692" i="1"/>
  <c r="E671" i="1"/>
  <c r="E652" i="1"/>
  <c r="E633" i="1"/>
  <c r="E612" i="1"/>
  <c r="E605" i="1"/>
  <c r="E586" i="1"/>
  <c r="E579" i="1"/>
  <c r="E557" i="1"/>
  <c r="E538" i="1"/>
  <c r="E513" i="1"/>
  <c r="E512" i="1"/>
  <c r="E514" i="1" s="1"/>
  <c r="E506" i="1"/>
  <c r="E486" i="1"/>
  <c r="E485" i="1"/>
  <c r="E484" i="1"/>
  <c r="E487" i="1" s="1"/>
  <c r="E477" i="1"/>
  <c r="E476" i="1"/>
  <c r="E475" i="1"/>
  <c r="E453" i="1"/>
  <c r="E452" i="1"/>
  <c r="E446" i="1"/>
  <c r="E428" i="1"/>
  <c r="E412" i="1"/>
  <c r="E390" i="1"/>
  <c r="E383" i="1"/>
  <c r="E363" i="1"/>
  <c r="E364" i="1" s="1"/>
  <c r="E355" i="1"/>
  <c r="E336" i="1"/>
  <c r="E329" i="1"/>
  <c r="E303" i="1"/>
  <c r="E296" i="1"/>
  <c r="E277" i="1"/>
  <c r="E256" i="1"/>
  <c r="E232" i="1"/>
  <c r="E234" i="1" s="1"/>
  <c r="E226" i="1"/>
  <c r="E206" i="1"/>
  <c r="E199" i="1"/>
  <c r="E181" i="1"/>
  <c r="E173" i="1"/>
  <c r="E174" i="1" s="1"/>
  <c r="E149" i="1"/>
  <c r="E142" i="1"/>
  <c r="E124" i="1"/>
  <c r="E120" i="1"/>
  <c r="E111" i="1"/>
  <c r="E89" i="1"/>
  <c r="E80" i="1"/>
  <c r="E79" i="1"/>
  <c r="E82" i="1" s="1"/>
  <c r="E73" i="1"/>
  <c r="E38" i="1"/>
  <c r="E16" i="1"/>
  <c r="E478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</t>
        </r>
      </text>
    </comment>
    <comment ref="C14" authorId="0" shapeId="0">
      <text>
        <r>
          <rPr>
            <sz val="8"/>
            <color indexed="81"/>
            <rFont val="Tahoma"/>
            <family val="2"/>
            <charset val="238"/>
          </rPr>
          <t>Navrátilová Lenka:
31+112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32+15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š do inv
6+155 š do inv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(8115 76719)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43+38 (+8115 1642)
45+35 (+8115 1482)</t>
        </r>
      </text>
    </comment>
    <comment ref="C29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33+128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12+65706
31+112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32+15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(4116)
9+76719 (8115)
11+67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10+3
30+21200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odvod š do inv
6+155 odvod š do inv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43+1680
45+1517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9+76719 (OPZ 34906)
10+3
11+67
12+65706
30+21200
33+128
43+1642 (+FV 38)
45+1482 (+FV 35)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<sst xmlns="http://schemas.openxmlformats.org/spreadsheetml/2006/main" count="896" uniqueCount="206">
  <si>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</si>
  <si>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</si>
  <si>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</si>
  <si>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</si>
  <si>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</si>
  <si>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</si>
  <si>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</si>
  <si>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</si>
  <si>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</si>
  <si>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</si>
  <si>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</si>
  <si>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</si>
  <si>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</si>
  <si>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</si>
  <si>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</si>
  <si>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</si>
  <si>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</si>
  <si>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</si>
  <si>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</si>
  <si>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</si>
  <si>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</si>
  <si>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</si>
  <si>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</si>
  <si>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</si>
  <si>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</si>
  <si>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</si>
  <si>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</si>
  <si>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</si>
  <si>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</si>
  <si>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Dotace do oblasti školství</t>
  </si>
  <si>
    <t>Dotace do oblasti sociální</t>
  </si>
  <si>
    <t>Zapojení finančního vypořádání</t>
  </si>
  <si>
    <t xml:space="preserve"> </t>
  </si>
  <si>
    <t>Daňové příjmy</t>
  </si>
  <si>
    <t>Dotace do oblasti životního prostředí a zemědělství, kotlíky</t>
  </si>
  <si>
    <t>Dotace pro Krajský úřad</t>
  </si>
  <si>
    <t>Neinvestiční přijaté transfery od obcí</t>
  </si>
  <si>
    <t>Ostatní investiční přijaté transfery ze SR</t>
  </si>
  <si>
    <t>OP VVV, OPZ</t>
  </si>
  <si>
    <t>Odbory</t>
  </si>
  <si>
    <t>Dotační programy, tituly</t>
  </si>
  <si>
    <t>Příspěvkové organizace</t>
  </si>
  <si>
    <t>Opravy, investice a projekty</t>
  </si>
  <si>
    <t xml:space="preserve"> -Rozpočtová změna 1/17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</si>
  <si>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</si>
  <si>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</si>
  <si>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2017 poskytnutá na základě dopisu Ministerstva školství, mládeže a tělovýchovy ČR č.j.: MŠMT-37684/2016, který obsahuje normativní rozpis rozpočtu přímých výdajů regionálního školství územních samosprávných celků na rok 2017 z rozpočtové kapitoly 333 Ministerstva školství, mládeže a tělovýchovy.</t>
  </si>
  <si>
    <t>Odbor školství, sportu a kultury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</si>
  <si>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</si>
  <si>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</si>
  <si>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</si>
  <si>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</si>
  <si>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</si>
  <si>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</si>
  <si>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</si>
  <si>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školství, sportu a kultury</t>
  </si>
  <si>
    <t xml:space="preserve"> -Rozpočtová změna 2/17</t>
  </si>
  <si>
    <t>důvod: neinvestiční dotace ze státního rozpočtu ČR na rok 2017 poskytnutá na základě rozhodnutí Ministerstva školství, mládeže a tělovýchovy ČR č.j.: MŠMT 541-12-2017 v celkové výši 66 000 000,- Kč pro soukromé školy a školská zařízení Olomouckého kraje na 1. čtvrtletí roku 2017.</t>
  </si>
  <si>
    <t xml:space="preserve"> -Rozpočtová změna 3/17</t>
  </si>
  <si>
    <t>důvod: odbor strategického rozvoje kraje požádal ekonomický odbor dne 9.1.2017 o provedení rozpočtové změny. Důvodem navrhované změny je zapojení finančních prostředků do rozpočtu Olomouckého kraje ve výši 4 143 641,20 Kč. Finanční prostředky budou poukázány na účet Olomouckého kraje z Ministerstva školství, mládeže a tělovýchovy jako neinvestiční dotace na financování projektu v oblasti regionálního rozvoje "Smart Akcelerátor Olomouckého kraje" v rámci Operačního programu Výzkum, vývoj a vzdělávání, část prostředků ve výši 2 774 030,- Kč bude na základě smlouvy o partnerství převedena partnerovi projektu OK4Inovace, část prostředků ve výši 696 774,70 Kč bude převedena do rezervy Olomouckého kraje na investice.</t>
  </si>
  <si>
    <t>Odbor strategického rozvoje kraje</t>
  </si>
  <si>
    <t>ORJ - 74</t>
  </si>
  <si>
    <t>seskupení položek</t>
  </si>
  <si>
    <t>50 - Výdaje na platy, ost. platby za pr. práci a poj.</t>
  </si>
  <si>
    <t>51 - Neinvestiční nákupy a související výdaje</t>
  </si>
  <si>
    <t>52 - Neinvestiční transfery soukromopr. subj.</t>
  </si>
  <si>
    <t>Odbor ekonomický</t>
  </si>
  <si>
    <t>ORJ - 07</t>
  </si>
  <si>
    <t>59 - Ostatní neinvestiční výdaje</t>
  </si>
  <si>
    <t xml:space="preserve"> -Rozpočtová změna 4/17</t>
  </si>
  <si>
    <t>poskytovatel: Ministerstvo práce a sociálních věcí</t>
  </si>
  <si>
    <t>důvod: neinvestiční dotace ze státního rozpočtu ČR na rok 2017 poskytnutá na základě rozhodnutí Ministerstva práce a sociálních věcí ČR č.j.: 1 ze dne 3.1.2017 v celkové výši 689 181 000,- Kč na financování běžných výdajů souvisejících s poskytováním základních druhů a forem sociálních služeb v rozsahu stanoveném základními činnostmi u jednotlivých druhů sociálních služeb, materiál bude součástí programu jednání Zastupitelstva Olomouckého kraje dne 27.2.2017.</t>
  </si>
  <si>
    <t>Odbor sociálních věcí</t>
  </si>
  <si>
    <t>ORJ - 11</t>
  </si>
  <si>
    <t>53 - Neinvestiční transfery veřejnopráv. subj.</t>
  </si>
  <si>
    <t>5336 - Neinvestiční transfery zřízeným PO</t>
  </si>
  <si>
    <t xml:space="preserve"> -Rozpočtová změna 5/17</t>
  </si>
  <si>
    <t>2122 - Odvody příspěvkových organizací</t>
  </si>
  <si>
    <t xml:space="preserve"> -Rozpočtová změna 6/17</t>
  </si>
  <si>
    <t>Odbor podpory řízení příspěvkových organizací</t>
  </si>
  <si>
    <t>ORJ - 19</t>
  </si>
  <si>
    <t xml:space="preserve"> -Rozpočtová změna 7/17</t>
  </si>
  <si>
    <t xml:space="preserve">důvod: odbor podpory řízení příspěvkových organizací požádal ekonomický odbor dne 12.1.2017 o provedení rozpočtové změny. Důvodem navrhované změny je zapojení finančních prostředků do rozpočtu Olomouckého kraje ve výši 190 200,- Kč. Česká pojišťovna a.s., uhradila na účet Olomouckého kraje pojistné plnění k pojistné události pro příspěvkovou organizaci Olomouckého kraje Střední průmyslová škola elektrotechnická, Mohelnice, za opravu po vodovodní škodě.
</t>
  </si>
  <si>
    <t>2322 - Přijaté pojistné náhrady</t>
  </si>
  <si>
    <t>5331 - Neinvestiční příspěvky zřízeným PO</t>
  </si>
  <si>
    <t xml:space="preserve"> -Rozpočtová změna 8/17</t>
  </si>
  <si>
    <t>důvod: odbor veřejných zakázek a investic požádal ekonomický odbor dne 10.1.2017 o provedení rozpočtové změny. Důvodem navrhované změny je zapojení finančních prostředků do rozpočtu odboru veřejných zakázek a investic ve výši 2 554 747,85 Kč. Finanční prostředky budou použity na financování projektu v oblasti zdravotnictví "Odborný léčebný ústav neurologicko-geriatrický Moravský Beroun - Vybudování plynových kotelen pro výrobu tepla a TUV", jedná se o zapojení zůstatku k 31.12.2016 na zvláštním bankovním účtu do rozpočtu Olomouckého kraje roku 2017.</t>
  </si>
  <si>
    <t>Odbor veřejných zakázek a investic</t>
  </si>
  <si>
    <t>ORJ - 52</t>
  </si>
  <si>
    <t>8115 - Změna stavu kr. prostř.na bank.účtech</t>
  </si>
  <si>
    <t>Odbor veřejných zakázek</t>
  </si>
  <si>
    <t>61 - Investiční nákupy a související výdaje</t>
  </si>
  <si>
    <t xml:space="preserve"> -Rozpočtová změna 9/17</t>
  </si>
  <si>
    <t>druh rozpočtové změny: zapojení prostředků do rozpočtu</t>
  </si>
  <si>
    <t>důvod: odbor strategického rozvoje kraje požádal ekonomický odbor dne 6.1.2017 o provedení rozpočtové změny. Důvodem navrhované změny je zapojení finančních prostředků do rozpočtu odboru strategického rozvoje kraje v celkové výši 111 624 996,08 Kč. Finanční prostředky budou použity na financování projektu "Služby sociální prevence v Olomouckém kraji - přímé náklady" a "Služby sociální prevence v Olomouckém kraji - nepřímé náklady" v rámci Operačního programu Zaměstnanost, jedná se o zapojení zálohy dotace na rok 2017 a zapojení zůstatku k 31.12.2016 na zvláštním bankovním účtu do rozpočtu Olomouckého kraje roku 2017.</t>
  </si>
  <si>
    <t>ORJ - 60</t>
  </si>
  <si>
    <t>8115 - Změna stavu krátkod. prostř.na BÚ</t>
  </si>
  <si>
    <t>54 - Neinvestiční transfery obyvatelstvu</t>
  </si>
  <si>
    <t xml:space="preserve"> -Rozpočtová změna 10/17</t>
  </si>
  <si>
    <t>důvod: odbor strategického rozvoje kraje požádal ekonomický odbor dne 2.1.2017 o provedení rozpočtové změny. Důvodem navrhované změny je zapojení finančních prostředků do rozpočtu Olomouckého kraje ve výši 2 816,06 Kč. Finanční prostředky budou použity na financování projektu v oblasti regionálního rozvoje "Aktualizace Územní energetické koncepce Olomouckého kraje v rámci programu EFEKT 2016", jedná se o zapojení zůstatku k 31.12.2016 na zvláštním bankovním účtu do rozpočtu Olomouckého kraje roku 2017.</t>
  </si>
  <si>
    <t xml:space="preserve"> -Rozpočtová změna 11/17</t>
  </si>
  <si>
    <t>důvod: odbor strategického rozvoje kraje požádal ekonomický odbor dne 4.1.2017 o provedení rozpočtové změny. Důvodem navrhované změny je zapojení finančních prostředků do rozpočtu odboru strategického rozvoje kraje v celkové výši 67 106,54 Kč. Finanční prostředky budou použity na financování projektu v oblasti rozvoje lidských zdrojů "Krajský akční plán rozvoje vzdělávání Olomouckého kraje" v rámci Operačního programu Výzkum,vývoj a vzdělávání, jedná se o zapojení zůstatku k 31.12.2016 na zvláštním bankovním účtu do rozpočtu Olomouckého kraje roku 2017.</t>
  </si>
  <si>
    <t>ORJ - 76</t>
  </si>
  <si>
    <t xml:space="preserve"> -Rozpočtová změna 12/17</t>
  </si>
  <si>
    <t>důvod: odbor strategického rozvoje kraje požádal ekonomický odbor dne 9.1.2017 o provedení rozpočtové změny. Důvodem navrhované změny je zapojení finančních prostředků do rozpočtu odboru strategického rozvoje kraje v celkové výši 65 706 146,80 Kč. Finanční prostředky budou použity na financování "Kotlíkových dotací v Olomouckém kraji" v rámci Operačního programu Životní prostředí 2014 - 2020. Jedná se o zapojení zůstatku k 31.12.2016 na zvláštním bankovním účtu do rozpočtu Olomouckého kraje roku 2017.</t>
  </si>
  <si>
    <t>ORJ - 77</t>
  </si>
  <si>
    <t>63 - Investiční transfery</t>
  </si>
  <si>
    <t xml:space="preserve"> -Rozpočtová změna 13/17</t>
  </si>
  <si>
    <t>druh rozpočtové změny: vnitřní rozpočtová změna - přesun mezi jednotlivými položkami, paragrafy a odbory ekonomickým a veřejných zakázek a investic</t>
  </si>
  <si>
    <t>důvod: odbor veřejných zakázek a investic požádal ekonomický odbor dne 9.1.2017 o provedení rozpočtové změny. Důvodem navrhované změny je převedení finančních prostředků z odboru veřejných zakázek a investic na odbor ekonomický v celkové výši          20 448 000,- Kč. Finanční prostředky nebudou použity na předfinancování z revolvingového úvěru u České spořitelny projektů v oblasti sociální "Transformace příspěvkové organizace Nové Zámky (II. - IV. etapa)" a budou převedeny do rezervy na investice Olomouckého kraje.</t>
  </si>
  <si>
    <t xml:space="preserve"> -Rozpočtová změna 14/17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</si>
  <si>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</si>
  <si>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3.1.2017 o provedení rozpočtové změny. Důvodem navrhované změny je přesun finančních prostředků v rámci odboru podpory řízení příspěvkových organizací v celkové výši 4 707 000,- Kč. Finanční prostředky budou převedeny na nástupnickou příspěvkovou organizaci Gymnázium, Olomouc - Hejčín, z důvodu sloučení se Školní jídelnou Olomouc - Hejčín, na základě usnesení Zastupitelstva Olomouckého kraje č. UZ/2/38/2016 ze dne 19.12.2016 a usnesení Rady Olomouckého kraje č. UR/5/24/2017 ze dne 9.1.2017.</t>
  </si>
  <si>
    <t xml:space="preserve"> -Rozpočtová změna 15/17</t>
  </si>
  <si>
    <t>druh rozpočtové změny: vnitřní rozpočtová změna - přesun mezi jednotlivými položkami, paragrafy a odbory zastupitelé a kancelář ředitele</t>
  </si>
  <si>
    <t>důvod: odbor tajemníka hejtmana požádal ekonomický odbor dne 4.1.2017 o provedení rozpočtové změny. Důvodem navrhované změny je převedení finančních prostředků z odboru zastupitelé na odbor kancelář ředitele v celkové výši 60 300,- Kč. Finanční prostředky budou použity na financování dohody uzavřené v souvislosti s předáním funkce novému panu hejtmanovi.</t>
  </si>
  <si>
    <t>Zastupitelé</t>
  </si>
  <si>
    <t>ORJ - 01</t>
  </si>
  <si>
    <t>Odbor kancelář ředitele</t>
  </si>
  <si>
    <t>ORJ - 03</t>
  </si>
  <si>
    <t xml:space="preserve"> -Rozpočtová změna 16/17</t>
  </si>
  <si>
    <t>druh rozpočtové změny: vnitřní rozpočtová změna - přesun mezi jednotlivými položkami, paragrafy a odbory strategického rozvoje kraje a kancelář ředitele</t>
  </si>
  <si>
    <t>důvod: odbor strategického rozvoje krajepožádal ekonomický odbor dne 3.1.2017 o provedení rozpočtové změny. Důvodem navrhované změny je převedení finančních prostředků z odboru strategického rozvoje kraje na odbor kancelář ředitele v celkové výši 525 000,- Kč. Finanční prostředky budou použity na financování "Projektu technické pomoci Olomouckého kraje v rámci INTERREG V-A Česká republika".</t>
  </si>
  <si>
    <t xml:space="preserve"> -Rozpočtová změna 17/17</t>
  </si>
  <si>
    <t>druh rozpočtové změny: vnitřní rozpočtová změna - přesun mezi jednotlivými položkami, paragrafy a odbory veřejných zakázek a investic a majetkovým a právním</t>
  </si>
  <si>
    <t>důvod: odbor veřejných zakázek a investic požádal ekonomický odbor dne 10.1.2016 o provedení rozpočtové změny. Důvodem navrhované změny je převedení finančních prostředků z odboru veřejných zakázek a investic na odbor majetkový a právní v celkové výši 1 120 000,- Kč. Finanční prostředky budou použity na úhradu upřesněných nákladů investiční akce v oblasti dopravy "Vypořádání staveb po jejich dokončení z minul. let - výkupy pozemků a jiné".</t>
  </si>
  <si>
    <t>ORJ - 17</t>
  </si>
  <si>
    <t>Odbor majetkový a právní</t>
  </si>
  <si>
    <t>ORJ - 04</t>
  </si>
  <si>
    <t xml:space="preserve"> -Rozpočtová změna 18/17</t>
  </si>
  <si>
    <t>druh rozpočtové změny: vnitřní rozpočtová změna - přesun mezi jednotlivými položkami, paragrafy v rámci odboru kancelář ředitele</t>
  </si>
  <si>
    <t>důvod: odbor kancelář ředitele požádal ekonomický odbor dne 3.1.2017 o provedení rozpočtové změny. Důvodem navrhované změny je přesun finančních prostředků v rámci odboru kancelář ředitele v celkové výši 250 000,- Kč. Finanční prostředky budou použity na zajištění "Reprezentativního společenského večeru složek Integrovaného záchranného systému Olomouckého kraje".</t>
  </si>
  <si>
    <t xml:space="preserve"> -Rozpočtová změna 19/17</t>
  </si>
  <si>
    <t>důvod: odbor kancelář ředitele požádal ekonomický odbor dne 4.1.2017 o provedení rozpočtové změny. Důvodem navrhované změny je přesun finančních prostředků v rámci odboru kancelář ředitele v celkové výši 252 084,- Kč. Finanční prostředky budou použity na zajištění smlouvy na výrobu a vysílání televizního pořadu "V OHROŽENÍ BEZPEČNĚ s IZS Olomouckého kraje".</t>
  </si>
  <si>
    <t xml:space="preserve"> -Rozpočtová změna 20/17</t>
  </si>
  <si>
    <t>druh rozpočtové změny: vnitřní rozpočtová změna - přesun mezi jednotlivými položkami, paragrafy v rámci odboru školství, sportu a kultury</t>
  </si>
  <si>
    <t>důvod: odbor školství, sportu a kultury požádal ekonomický odbor dne 5.1.2017 o provedení rozpočtové změny. Důvodem navrhované změny je přesun finančních prostředků v rámci odboru školství, sportu a kultury v celkové výši 117 200,- Kč. Finanční prostředky budou použity na úhradu nákladů příspěvkových organizací Olomouckého kraje spojených s organizací soutěží a přehlídek.</t>
  </si>
  <si>
    <t xml:space="preserve"> -Rozpočtová změna 21/17</t>
  </si>
  <si>
    <t>druh rozpočtové změny: vnitřní rozpočtová změna - přesun mezi jednotlivými položkami, paragrafy v rámci odboru veřejných zakázek a investic</t>
  </si>
  <si>
    <t>důvod: odbor veřejných zakázek a investic požádal ekonomický odbor dne 13.1.2017 o provedení rozpočtové změny. Důvodem navrhované změny je přesun finančních prostředků v rámci odboru veřejných zakázek a investic ve výši 239 043,- Kč. Finanční prostředky budou použity na financování investiční akce v oblasti zdravotnictví "Odborný léčebný ústav Paseka Budova "C" I. etapa, 1. část - nástavba oddělení izolace pro pacienty TBC nad kinosálem".</t>
  </si>
  <si>
    <t xml:space="preserve"> -Rozpočtová změna 22/17</t>
  </si>
  <si>
    <t>důvod: odbor veřejných zakázek a investic požádal ekonomický odbor dne 2.1.2017 o provedení rozpočtové změny. Důvodem navrhované změny je přesun finančních prostředků v rámci odboru veřejných zakázek a investic ve výši 5 000 000,- Kč. Finanční prostředky budou použity na financování výdajů projektu v oblasti školství "Obchodní akademie a Jazyková škola s právem státní jazykové zkoušky, Přerov, Bartošova 24 - Kanalizace".</t>
  </si>
  <si>
    <t>ÚZ</t>
  </si>
  <si>
    <t xml:space="preserve"> -Rozpočtová změna 23/17</t>
  </si>
  <si>
    <t>důvod: odbor veřejných zakázek a investic požádal ekonomický odbor dne 2.1.2017 o provedení rozpočtové změny. Důvodem navrhované změny je přesun finančních prostředků v rámci odboru veřejných zakázek a investic ve výši 200 000,- Kč. Finanční prostředky budou použity na financování výdajů projektu v oblasti sociální "Domov u Třebůvky Loštice - rekonstrukce bytových jader".</t>
  </si>
  <si>
    <t xml:space="preserve"> -Rozpočtová změna 24/17</t>
  </si>
  <si>
    <t>důvod: odbor veřejných zakázek a investic požádal ekonomický odbor dne 11.1.2017 o provedení rozpočtové změny. Důvodem navrhované změny je přesun finančních prostředků v rámci odboru veřejných zakázek a investic ve výši 32 200,- Kč. Finanční prostředky budou použity na financování výdajů projektu v oblasti sociální "Domov pro seniory Javorník - půdní vestavba".</t>
  </si>
  <si>
    <t xml:space="preserve"> -Rozpočtová změna 25/17</t>
  </si>
  <si>
    <t>důvod: odbor veřejných zakázek a investic požádal ekonomický odbor dne 11.1.2017 o provedení rozpočtové změny. Důvodem navrhované změny je přesun finančních prostředků v rámci odboru veřejných zakázek a investic ve výši 270 000,- Kč. Finanční prostředky budou použity na financování smluv o následné péči po ukončení investičních akcí.</t>
  </si>
  <si>
    <t xml:space="preserve"> -Rozpočtová změna 26/17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</si>
  <si>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</si>
  <si>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10.1.2017 o provedení rozpočtové změny. Důvodem navrhované změny je přesun finančních prostředků v rámci odboru strategického rozvoje kraje ve výši 60 500,- Kč. Finanční prostředky budou použity na financování výdajů projektu v oblasti cestovního ruchu "Marketingové aktivity Olomouckého kraje v oblasti cestovního ruchu".</t>
  </si>
  <si>
    <t>ORJ - 30</t>
  </si>
  <si>
    <t>ORJ - 59</t>
  </si>
  <si>
    <t xml:space="preserve"> -Rozpočtová změna 27/17</t>
  </si>
  <si>
    <t>důvod: odbor strategického rozvoje kraje požádal ekonomický odbor dne 12.1.2017 o provedení rozpočtové změny. Důvodem navrhované změny je přesun finančních prostředků v rámci odboru strategického rozvoje kraje v celkové výši 482 000,- Kč. Finanční prostředky budou použity na financování výdajů projektů v oblasti školství "Modernizace učeben a laboratoří na ulici Kouřílkova 8 a Bratří Hovůrkových 17" a "Pořízení vybavení pro odborné učebny - modernizace CNC zařízení Mohelnice".</t>
  </si>
  <si>
    <t xml:space="preserve"> -Rozpočtová změna 28/17</t>
  </si>
  <si>
    <t>důvod: odbor strategického rozvoje kraje požádal ekonomický odbor dne 6.1.2017 o provedení rozpočtové změny. Důvodem navrhované změny je přesun finančních prostředků v rámci odboru strategického rozvoje kraje ve výši 1 500,- Kč. Finanční prostředky budou použity na financování projektu "Služby sociální prevence v Olomouckém kraji" v rámci Operačního programu zaměstnanost.</t>
  </si>
  <si>
    <t xml:space="preserve"> -Rozpočtová změna 29/17</t>
  </si>
  <si>
    <t xml:space="preserve"> -Rozpočtová změna 30/17</t>
  </si>
  <si>
    <t xml:space="preserve">důvod: odbor veřejných zakázek a investic požádal ekonomický odbor dne 9.1.2017 o provedení rozpočtové změny. Důvodem navrhované změny je zapojení finančních prostředků do rozpočtu Olomouckého kraje ve výši 21 200 000,- Kč. Finanční prostředky budou zapojeny v příjmech jako část použitelného zůstatku na bankovních účtech Olomouckého kraje za rok 2016 a ve výdajích do rozpočtu odboru veřejných zakázek a investic na přípravu před podáním žádostí u projektů v oblasti sociální "Transformace příspěvkové organizace Nové Zámky (I. - IV. etapa)". </t>
  </si>
  <si>
    <t>8115 - Změna stavu krátkod. prostř. na BÚ</t>
  </si>
  <si>
    <t xml:space="preserve"> -Rozpočtová změna 31/17</t>
  </si>
  <si>
    <t>poskytovatel: Ministerstvo financí</t>
  </si>
  <si>
    <t>důvod: neinvestiční dotace ze státního rozpočtu ČR na rok 2017 poskytnutá na základě rozhodnutí Ministerstva financí ČR č.j.: MF - 1125/2017/1201-2 ze dne 19.1.2017 ve výši                                     112 093,- Kč na náhradu škody na rybách způsobené vydrou říční  na rybnících obhospodařovaných společností Rybářství Horák s. r. o., Uničov, za období od 27.4.2016 do 20.10.2016.</t>
  </si>
  <si>
    <t>4111 - Neinvestiční přijaté transfery ze SR</t>
  </si>
  <si>
    <t>Odbor životního prostředí a zemědělství</t>
  </si>
  <si>
    <t>ORJ - 09</t>
  </si>
  <si>
    <t xml:space="preserve"> -Rozpočtová změna 32/17</t>
  </si>
  <si>
    <t xml:space="preserve">důvod: neinvestiční dotace ze státního rozpočtu ČR na rok 2017 poskytnutá na základě rozhodnutí Ministerstva financí ČR č.j.: MF - 1762/2017/1201-6 ve výši 15 000,- Kč na úhradu výdajů v souvislosti s konáním nových voleb do zastupitelstva obce vyhlášených na den 4. února 2017 na činnost krajského úřadu. </t>
  </si>
  <si>
    <t>4111 - Neinvestiční přijaté transfery z VPS SR</t>
  </si>
  <si>
    <t xml:space="preserve"> -Rozpočtová změna 33/17</t>
  </si>
  <si>
    <t>důvod: odbor školství, sportu a kultury požádal ekonomický odbor dne 24.1.2017 o provedení rozpočtové změny. Důvodem navrhované změny je zapojení finančních prostředků do rozpočtu odboru školství, sportu a kultury v celkové výši 127 883,85 Kč. Finanční prostředky budou použity na financování projektu "Podpora technického a přírodovědného vzdělávání v Olomouckém kraji" v rámci Operačního programu Vzdělávání pro konkurenceschopnost, jedná se o zapojení zůstatku k 31.12.2016 na zvláštním bankovním účtu projektu do rozpočtu Olomouckého kraje roku 2017.</t>
  </si>
  <si>
    <t>ORJ - 75</t>
  </si>
  <si>
    <t xml:space="preserve"> -Rozpočtová změna 34/17</t>
  </si>
  <si>
    <t xml:space="preserve">důvod: odbor podpory řízení příspěvkových organizací požádal ekonomický odbor dne 20.1.2017 o provedení rozpočtové změny. Důvodem navrhované změny je zapojení finančních prostředků do rozpočtu Olomouckého kraje ve výši 52 012,90 Kč. Česká pojišťovna a.s., uhradila na účet Olomouckého kraje pojistné plnění k pojistné události pro příspěvkovou organizaci Zdravotnická záchranná služba Olomouckého kraje za opravu po vodovodní škodě v roce 2016.
</t>
  </si>
  <si>
    <t xml:space="preserve"> -Rozpočtová změna 35/17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</si>
  <si>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</si>
  <si>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25.1.2017 o provedení rozpočtové změny. Důvodem navrhované změny je převedení finančních prostředků z odboru ekonomického na odbor strategického rozvoje kraje ve výši                  1 434 375,- Kč. Finanční prostředky budou použity na úhradu odvodu za porušení rozpočtové kázně u projektu v oblasti informačních technologií "Projektové a procesní řízení na Krajském úřadě Olomouckého kraje" a budou čerpány z rezervy na odvody v rámci porušení rozpočtové kázně.</t>
  </si>
  <si>
    <t>ORJ - 64</t>
  </si>
  <si>
    <t xml:space="preserve"> -Rozpočtová změna 36/17</t>
  </si>
  <si>
    <t>důvod: odbor veřejných zakázek a investic požádal ekonomický odbor dne 23.1.2017 o provedení rozpočtové změny. Důvodem navrhované změny je přesun finančních prostředků v rámci odboru veřejných zakázek a investic ve výši 9 257,- Kč. Finanční prostředky budou použity na financování výdajů projektu v oblasti sociální "Klíč - centrum sociálních služeb rekonstrukce budovy".</t>
  </si>
  <si>
    <t xml:space="preserve"> -Rozpočtová změna 37/17</t>
  </si>
  <si>
    <t>důvod: odbor veřejných zakázek a investic požádal ekonomický odbor dne 19.1.2017 o provedení rozpočtové změny. Důvodem navrhované změny je přesun finančních prostředků v rámci odboru veřejných zakázek a investic ve výši 100 000,- Kč. Finanční prostředky budou použity na financování výdajů na podlimitní věcná břemena.</t>
  </si>
  <si>
    <t xml:space="preserve"> -Rozpočtová změna 38/17</t>
  </si>
  <si>
    <t>důvod: odbor veřejných zakázek a investic požádal ekonomický odbor dne 13.1.2017 o provedení rozpočtové změny. Důvodem navrhované změny je přesun finančních prostředků v rámci odboru veřejných zakázek a investic v celkové výši 67 041,- Kč. Finanční prostředky budou použity na financování investičních akcí v oblasti zdravotnictví "Odborný léčebný ústav Paseka Budova "C" I. etapa, 1. část - nástavba oddělení izolace pro pacienty TBC nad kinosálem" a "Odborný léčebný ústav neurologicko-geriatrický Moravský Beroun - Vybudování plynových kotelen pro výrobu tepla a TUV".</t>
  </si>
  <si>
    <t xml:space="preserve"> -Rozpočtová změna 39/17</t>
  </si>
  <si>
    <t>důvod: odbor veřejných zakázek a investic požádal ekonomický odbor dne 17.1.2017 o provedení rozpočtové změny. Důvodem navrhované změny je přesun finančních prostředků v rámci odboru veřejných zakázek a investic ve výši 105 966,- Kč. Finanční prostředky budou použity na financování výdajů projektu v oblasti zdravotnictví "Odborný léčebný ústav neurologicko-geriatrický Moravský Beroun - Vybudování plynových kotelen pro výrobu tepla a TUV".</t>
  </si>
  <si>
    <t xml:space="preserve"> -Rozpočtová změna 40/17</t>
  </si>
  <si>
    <t>důvod: odbor strategického rozvoje kraje požádal ekonomický odbor dne 25.1.2017 o provedení rozpočtové změny. Důvodem navrhované změny je přesun finančních prostředků v rámci odboru strategického rozvoje kraje ve výši 25 000,- Kč. Finanční prostředky budou použity na financování výdajů projektu v oblasti školství "Pořízení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Gen. Svobody 2)" v rámci Integrovaného regionálního operačního programu.</t>
  </si>
  <si>
    <t xml:space="preserve"> -Rozpočtová změna 41/17</t>
  </si>
  <si>
    <t>6351 - Investiční transfery zřízeným PO</t>
  </si>
  <si>
    <t xml:space="preserve"> -Rozpočtová změna 42/17</t>
  </si>
  <si>
    <t xml:space="preserve"> -Rozpočtová změna 43/17</t>
  </si>
  <si>
    <t>důvod: odbor ekonomický požádal dne 30.1.2017 o provedení rozpočtové změny. Důvodem navrhované změny je zapojení finančních prostředků do rozpočtu Olomouckého kraje v celkové výši 1 680 374,45 Kč. Jedná se o zapojení finančních prostředků z finančního vypořádání za rok 2016, prostředky budou zaslány na účty Úřadu vlády a Ministerstva práce a sociálních věcí.</t>
  </si>
  <si>
    <t>8115 - Změna stavu krát. prostředků na BÚ</t>
  </si>
  <si>
    <t>2229 - Ostatní přijaté vratky transferů</t>
  </si>
  <si>
    <t xml:space="preserve"> -Rozpočtová změna 44/17</t>
  </si>
  <si>
    <t xml:space="preserve">důvod: neinvestiční dotace ze státního rozpočtu ČR na rok 2017 poskytnutá na základě rozhodnutí Ministerstva práce a sociálních věcí ČR č.j.: MPSV-2016/275724-231/1 ze dne 24.1.2017 v celkové výši 3 000 000,- Kč k zajištění výplaty státního příspěvku pro zřizovatele zařízení pro děti vyžadující okamžitou pomoc podle § 42g a násl. zákona č. 359/1999 Sb., o sociálně - právní ochraně dětí na rok 2017. </t>
  </si>
  <si>
    <t xml:space="preserve"> -Rozpočtová změna 45/17</t>
  </si>
  <si>
    <t>důvod: odbor školství, sportu a kultury požádal ekonomický odbor dne 1.2.2017 o provedení rozpočtové změny. Důvodem navrhované změny je zapojení finančních prostředků do rozpočtu odboru školství, sportu a kultury v celkové výši 1 517 353,70 Kč. Jedná se o zapojení finančních prostředků z finančního vypořádání za rok 2016, prostředky budou zaslány na účet Ministerstva školství, mládeže a tělovýchovy.</t>
  </si>
  <si>
    <t>důvod: ekonomický odbor požádal  dne 9.1.2017 o provedení rozpočtové změny. Důvodem navrhované změny je zapojení finančních prostředků do rozpočtu Olomouckého kraje v celkové výši 4 972 347,26 Kč. Finanční prostředky budou zapojeny jako odvody z fondu investic příspěvkových organizací v oblasti školství po vyúčtování investičních akcí, na základě usnesení Rady Olomouckého kraje č. UR/6/39/2017 ze dne 23.1.2017 (bod 13.3).</t>
  </si>
  <si>
    <t>důvod: odbor podpory řízení příspěvkových organizací požádal ekonomický odbor dne 12.1.2017 o provedení rozpočtové změny. Důvodem navrhované změny je zapojení finančních prostředků do rozpočtu Olomouckého kraje v celkové výši 154 635,28 Kč. Finanční prostředky budou zapojeny jako odvody z fondu investic příspěvkových organizací Olomouckého kraje v oblasti školství po vyúčtování investičních akcí, na základě usnesení Rady Olomouckého kraje č. UR/6/18/2017 ze dne 23.1.2017 (bod 7.1).</t>
  </si>
  <si>
    <t>důvod: odbor podpory řízení příspěvkových organizací požádal ekonomický odbor dne 16.1.2017 o provedení rozpočtové změny. Důvodem navrhované změny je přesun finančních prostředků v rámci odboru podpory řízení příspěvkových organizací ve výši         500 000,- Kč. Finanční prostředky budou použity na poskytnutí neinvestičního příspěvku pro příspěvkovou organizaci v oblasti sociální Centrum sociálních služeb Prostějov na řešení havarijního stavu dvou teplovodních kotlů, prostředky budou převedeny z rezervy odboru podpory řízení příspěvkových organizací, na základě usnesení Rady Olomouckého kraje č. UR/6/18/2017 ze dne 23.1.2017 (bod 7.1).</t>
  </si>
  <si>
    <t>důvod: odbor podpory řízení příspěvkových organizací požádal ekonomický odbor dne 26.1.2017 o provedení rozpočtové změny. Důvodem navrhované změny je přesun finančních prostředků v rámci odboru podpory řízení příspěvkových organizací ve výši         89 903,- Kč. Finanční prostředky budou použity na poskytnutí investičního příspěvku pro příspěvkovou organizaci v oblasti školství Střední zdravotnická škola Hranice na akci "Rozšíření vytápění učeben", prostředky budou převedeny z rezervy odboru podpory řízení příspěvkových organizací, na základě usnesení Rady Olomouckého kraje č. UR/8/34/2017 ze dne 6.2.2017 (bod 7.2.).</t>
  </si>
  <si>
    <t>důvod: odbor podpory řízení příspěvkových organizací požádal ekonomický odbor dne 27.1.2017 o provedení rozpočtové změny. Důvodem navrhované změny je přesun finančních prostředků v rámci odboru podpory řízení příspěvkových organizací ve výši         182 000,- Kč. Finanční prostředky budou použity na poskytnutí investičního příspěvku pro příspěvkovou organizaci v oblasti školství  Střední zdravotnická škola a Vyšší odborná škola zdravotnická Emanuela Pöttinga a Jazyková škola s právem státní jazykové zkoušky, Olomouc, na řešení havárie plynové kotelny v budově domova mládeže, prostředky budou převedeny z rezervy odboru podpory řízení příspěvkových organizací, na základě usnesení Rady Olomouckého kraje č. UR/8/34/2017 ze dne 6.2.2017 (bod 7.2.).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</si>
</sst>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7" fillId="0" borderId="0" xfId="1" applyFont="1" applyBorder="1"/>
    <xf numFmtId="0" fontId="6" fillId="0" borderId="0" xfId="1" applyFont="1"/>
    <xf numFmtId="0" fontId="15" fillId="0" borderId="0" xfId="0" applyFont="1"/>
    <xf numFmtId="49" fontId="16" fillId="0" borderId="0" xfId="0" applyNumberFormat="1" applyFont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7" xfId="0" applyFont="1" applyFill="1" applyBorder="1"/>
    <xf numFmtId="4" fontId="20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2" fillId="0" borderId="6" xfId="0" applyFont="1" applyFill="1" applyBorder="1"/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15" fillId="0" borderId="0" xfId="0" applyFont="1" applyFill="1"/>
    <xf numFmtId="0" fontId="0" fillId="0" borderId="0" xfId="0" applyFill="1"/>
    <xf numFmtId="0" fontId="9" fillId="0" borderId="0" xfId="0" applyFont="1"/>
    <xf numFmtId="0" fontId="17" fillId="0" borderId="0" xfId="0" applyFont="1" applyBorder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23" fillId="0" borderId="0" xfId="0" applyFont="1"/>
    <xf numFmtId="5" fontId="17" fillId="0" borderId="0" xfId="0" applyNumberFormat="1" applyFont="1" applyAlignment="1">
      <alignment horizontal="right"/>
    </xf>
    <xf numFmtId="0" fontId="20" fillId="0" borderId="6" xfId="0" applyFont="1" applyBorder="1" applyAlignment="1">
      <alignment horizontal="center"/>
    </xf>
    <xf numFmtId="0" fontId="16" fillId="0" borderId="0" xfId="0" applyFont="1" applyAlignment="1">
      <alignment horizontal="justify" vertical="top" wrapText="1"/>
    </xf>
    <xf numFmtId="0" fontId="19" fillId="0" borderId="0" xfId="0" applyFont="1" applyAlignment="1">
      <alignment horizontal="right"/>
    </xf>
    <xf numFmtId="0" fontId="21" fillId="0" borderId="7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66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165" fontId="5" fillId="0" borderId="6" xfId="0" applyNumberFormat="1" applyFont="1" applyBorder="1" applyAlignment="1">
      <alignment horizontal="center"/>
    </xf>
    <xf numFmtId="0" fontId="22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20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4" fontId="20" fillId="0" borderId="6" xfId="0" applyNumberFormat="1" applyFont="1" applyFill="1" applyBorder="1" applyAlignment="1">
      <alignment horizontal="right" wrapText="1"/>
    </xf>
    <xf numFmtId="0" fontId="18" fillId="0" borderId="0" xfId="0" applyFont="1"/>
    <xf numFmtId="0" fontId="2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20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Fill="1"/>
    <xf numFmtId="0" fontId="5" fillId="0" borderId="6" xfId="0" applyFont="1" applyBorder="1" applyAlignment="1">
      <alignment horizontal="center"/>
    </xf>
    <xf numFmtId="4" fontId="20" fillId="0" borderId="6" xfId="0" applyNumberFormat="1" applyFont="1" applyBorder="1" applyAlignment="1">
      <alignment wrapText="1"/>
    </xf>
    <xf numFmtId="0" fontId="20" fillId="0" borderId="6" xfId="0" applyFont="1" applyFill="1" applyBorder="1" applyAlignment="1"/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0" fillId="0" borderId="6" xfId="0" applyFont="1" applyBorder="1" applyAlignment="1"/>
    <xf numFmtId="165" fontId="0" fillId="0" borderId="6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17" fillId="0" borderId="1" xfId="0" applyFont="1" applyFill="1" applyBorder="1"/>
    <xf numFmtId="4" fontId="17" fillId="0" borderId="6" xfId="0" applyNumberFormat="1" applyFont="1" applyBorder="1"/>
    <xf numFmtId="0" fontId="16" fillId="0" borderId="0" xfId="0" applyFont="1" applyAlignment="1">
      <alignment vertical="center"/>
    </xf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7" fillId="0" borderId="11" xfId="0" applyFont="1" applyFill="1" applyBorder="1"/>
    <xf numFmtId="4" fontId="17" fillId="0" borderId="6" xfId="0" applyNumberFormat="1" applyFont="1" applyFill="1" applyBorder="1"/>
    <xf numFmtId="0" fontId="0" fillId="0" borderId="0" xfId="0" applyFont="1"/>
    <xf numFmtId="0" fontId="20" fillId="0" borderId="7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7" fillId="0" borderId="11" xfId="0" applyFont="1" applyBorder="1"/>
    <xf numFmtId="0" fontId="16" fillId="0" borderId="0" xfId="0" applyFont="1" applyAlignment="1">
      <alignment horizontal="justify" vertical="top" wrapText="1"/>
    </xf>
    <xf numFmtId="166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justify" vertical="center" wrapText="1"/>
    </xf>
    <xf numFmtId="0" fontId="16" fillId="0" borderId="0" xfId="0" applyFont="1" applyAlignment="1"/>
    <xf numFmtId="0" fontId="5" fillId="0" borderId="0" xfId="0" applyFont="1" applyBorder="1" applyAlignment="1">
      <alignment horizontal="center"/>
    </xf>
    <xf numFmtId="0" fontId="20" fillId="0" borderId="9" xfId="0" applyFont="1" applyBorder="1"/>
    <xf numFmtId="166" fontId="5" fillId="0" borderId="6" xfId="0" applyNumberFormat="1" applyFont="1" applyFill="1" applyBorder="1" applyAlignment="1">
      <alignment horizontal="center"/>
    </xf>
    <xf numFmtId="0" fontId="22" fillId="0" borderId="0" xfId="0" applyFont="1" applyBorder="1"/>
    <xf numFmtId="4" fontId="17" fillId="0" borderId="0" xfId="0" applyNumberFormat="1" applyFont="1" applyBorder="1" applyAlignment="1"/>
    <xf numFmtId="0" fontId="1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Border="1"/>
    <xf numFmtId="0" fontId="24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7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24" fillId="0" borderId="0" xfId="0" applyFont="1" applyFill="1" applyBorder="1"/>
    <xf numFmtId="0" fontId="5" fillId="0" borderId="0" xfId="0" applyFont="1" applyBorder="1"/>
    <xf numFmtId="0" fontId="24" fillId="0" borderId="0" xfId="0" applyFont="1" applyBorder="1"/>
    <xf numFmtId="49" fontId="5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/>
    <xf numFmtId="164" fontId="0" fillId="0" borderId="0" xfId="0" applyNumberFormat="1" applyBorder="1" applyAlignment="1">
      <alignment horizontal="center"/>
    </xf>
    <xf numFmtId="4" fontId="20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5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1" fillId="0" borderId="12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Alignment="1">
      <alignment horizontal="justify" vertical="top" wrapText="1"/>
    </xf>
    <xf numFmtId="3" fontId="0" fillId="0" borderId="6" xfId="0" applyNumberFormat="1" applyBorder="1" applyAlignment="1">
      <alignment horizontal="center"/>
    </xf>
    <xf numFmtId="0" fontId="21" fillId="0" borderId="13" xfId="0" applyFont="1" applyBorder="1" applyAlignment="1">
      <alignment horizontal="left"/>
    </xf>
    <xf numFmtId="165" fontId="0" fillId="0" borderId="6" xfId="0" applyNumberFormat="1" applyBorder="1" applyAlignment="1">
      <alignment horizontal="center"/>
    </xf>
    <xf numFmtId="0" fontId="20" fillId="0" borderId="6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4" fontId="20" fillId="0" borderId="6" xfId="0" applyNumberFormat="1" applyFont="1" applyFill="1" applyBorder="1"/>
    <xf numFmtId="4" fontId="20" fillId="0" borderId="8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20" fillId="0" borderId="7" xfId="0" applyFont="1" applyBorder="1"/>
    <xf numFmtId="4" fontId="20" fillId="0" borderId="6" xfId="0" applyNumberFormat="1" applyFont="1" applyFill="1" applyBorder="1" applyAlignment="1"/>
    <xf numFmtId="4" fontId="20" fillId="0" borderId="6" xfId="0" applyNumberFormat="1" applyFont="1" applyFill="1" applyBorder="1" applyAlignment="1">
      <alignment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85725</xdr:colOff>
      <xdr:row>36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19050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6" name="Text Box 2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7" name="Text Box 2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8" name="Text Box 2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9" name="Text Box 2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0" name="Text Box 2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1" name="Text Box 2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2" name="Text Box 2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3" name="Text Box 2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4" name="Text Box 2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5" name="Text Box 2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6" name="Text Box 2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7" name="Text Box 2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8" name="Text Box 2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9" name="Text Box 2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0" name="Text Box 2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1" name="Text Box 2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2" name="Text Box 2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3" name="Text Box 2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4" name="Text Box 2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5" name="Text Box 2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6" name="Text Box 2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7" name="Text Box 2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8" name="Text Box 2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9" name="Text Box 2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0" name="Text Box 2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1" name="Text Box 2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2" name="Text Box 2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3" name="Text Box 2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4" name="Text Box 2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5" name="Text Box 2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6" name="Text Box 2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7" name="Text Box 2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8" name="Text Box 2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9" name="Text Box 2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0" name="Text Box 2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1" name="Text Box 2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2" name="Text Box 2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3" name="Text Box 2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4" name="Text Box 2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5" name="Text Box 2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6" name="Text Box 2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7" name="Text Box 2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8" name="Text Box 2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9" name="Text Box 2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0" name="Text Box 2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1" name="Text Box 2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2" name="Text Box 2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3" name="Text Box 2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4" name="Text Box 2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5" name="Text Box 2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6" name="Text Box 2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7" name="Text Box 2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8" name="Text Box 2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99" name="Text Box 2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0" name="Text Box 2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1" name="Text Box 2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2" name="Text Box 2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3" name="Text Box 2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4" name="Text Box 2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5" name="Text Box 2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6" name="Text Box 2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7" name="Text Box 2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8" name="Text Box 2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09" name="Text Box 2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0" name="Text Box 2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1" name="Text Box 2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2" name="Text Box 2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3" name="Text Box 2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4" name="Text Box 2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5" name="Text Box 2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6" name="Text Box 2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7" name="Text Box 2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8" name="Text Box 2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19" name="Text Box 2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0" name="Text Box 2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1" name="Text Box 2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2" name="Text Box 2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3" name="Text Box 2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4" name="Text Box 2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5" name="Text Box 2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6" name="Text Box 2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7" name="Text Box 2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8" name="Text Box 2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29" name="Text Box 2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0" name="Text Box 2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1" name="Text Box 2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2" name="Text Box 2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3" name="Text Box 2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4" name="Text Box 2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5" name="Text Box 2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6" name="Text Box 2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7" name="Text Box 2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8" name="Text Box 2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39" name="Text Box 2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0" name="Text Box 2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1" name="Text Box 2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2" name="Text Box 2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3" name="Text Box 2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4" name="Text Box 2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5" name="Text Box 2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6" name="Text Box 2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7" name="Text Box 2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8" name="Text Box 2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49" name="Text Box 2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0" name="Text Box 2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1" name="Text Box 2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2" name="Text Box 2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3" name="Text Box 2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4" name="Text Box 2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5" name="Text Box 2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6" name="Text Box 2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7" name="Text Box 2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8" name="Text Box 2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59" name="Text Box 2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0" name="Text Box 2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1" name="Text Box 2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2" name="Text Box 2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3" name="Text Box 2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4" name="Text Box 2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5" name="Text Box 2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6" name="Text Box 2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7" name="Text Box 2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8" name="Text Box 2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69" name="Text Box 2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0" name="Text Box 2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1" name="Text Box 2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2" name="Text Box 2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3" name="Text Box 2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4" name="Text Box 2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5" name="Text Box 2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6" name="Text Box 2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7" name="Text Box 2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8" name="Text Box 2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79" name="Text Box 2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0" name="Text Box 2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1" name="Text Box 2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2" name="Text Box 2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3" name="Text Box 2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4" name="Text Box 2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5" name="Text Box 2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6" name="Text Box 2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7" name="Text Box 2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8" name="Text Box 2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89" name="Text Box 2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0" name="Text Box 2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1" name="Text Box 2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2" name="Text Box 2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3" name="Text Box 2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4" name="Text Box 2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5" name="Text Box 2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6" name="Text Box 2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7" name="Text Box 2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8" name="Text Box 2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799" name="Text Box 2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0" name="Text Box 2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1" name="Text Box 2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2" name="Text Box 2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3" name="Text Box 2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4" name="Text Box 2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5" name="Text Box 2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6" name="Text Box 2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7" name="Text Box 2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8" name="Text Box 2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09" name="Text Box 2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0" name="Text Box 2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1" name="Text Box 2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2" name="Text Box 2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3" name="Text Box 2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4" name="Text Box 2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5" name="Text Box 2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6" name="Text Box 2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7" name="Text Box 2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8" name="Text Box 2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19" name="Text Box 2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0" name="Text Box 2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1" name="Text Box 2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2" name="Text Box 2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3" name="Text Box 2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4" name="Text Box 2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5" name="Text Box 2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6" name="Text Box 2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7" name="Text Box 2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8" name="Text Box 2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29" name="Text Box 2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0" name="Text Box 2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1" name="Text Box 2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2" name="Text Box 2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3" name="Text Box 2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4" name="Text Box 2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5" name="Text Box 2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6" name="Text Box 2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7" name="Text Box 2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8" name="Text Box 2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39" name="Text Box 2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0" name="Text Box 2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1" name="Text Box 2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2" name="Text Box 2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3" name="Text Box 2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4" name="Text Box 2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5" name="Text Box 2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6" name="Text Box 2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7" name="Text Box 2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8" name="Text Box 2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49" name="Text Box 2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0" name="Text Box 2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1" name="Text Box 2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2" name="Text Box 2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3" name="Text Box 2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4" name="Text Box 2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5" name="Text Box 2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6" name="Text Box 2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7" name="Text Box 2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8" name="Text Box 2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59" name="Text Box 2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0" name="Text Box 2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1" name="Text Box 2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2" name="Text Box 2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3" name="Text Box 2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4" name="Text Box 2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5" name="Text Box 2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6" name="Text Box 2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7" name="Text Box 2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8" name="Text Box 2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69" name="Text Box 2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0" name="Text Box 2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1" name="Text Box 2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2" name="Text Box 2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3" name="Text Box 2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4" name="Text Box 2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5" name="Text Box 2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6" name="Text Box 2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7" name="Text Box 2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8" name="Text Box 2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79" name="Text Box 2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0" name="Text Box 2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1" name="Text Box 2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2" name="Text Box 2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3" name="Text Box 2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4" name="Text Box 2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5" name="Text Box 2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6" name="Text Box 2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7" name="Text Box 2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8" name="Text Box 2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89" name="Text Box 2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0" name="Text Box 2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1" name="Text Box 2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2" name="Text Box 2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3" name="Text Box 2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4" name="Text Box 2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5" name="Text Box 2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6" name="Text Box 2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7" name="Text Box 2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8" name="Text Box 2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899" name="Text Box 2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0" name="Text Box 2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1" name="Text Box 2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2" name="Text Box 2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3" name="Text Box 2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4" name="Text Box 2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5" name="Text Box 2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6" name="Text Box 2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7" name="Text Box 2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8" name="Text Box 2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09" name="Text Box 2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0" name="Text Box 2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1" name="Text Box 2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2" name="Text Box 2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3" name="Text Box 2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4" name="Text Box 2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5" name="Text Box 2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6" name="Text Box 2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7" name="Text Box 2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8" name="Text Box 2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19" name="Text Box 2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0" name="Text Box 2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1" name="Text Box 2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2" name="Text Box 2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3" name="Text Box 2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4" name="Text Box 2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5" name="Text Box 2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6" name="Text Box 2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7" name="Text Box 2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8" name="Text Box 2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29" name="Text Box 2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0" name="Text Box 2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1" name="Text Box 2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2" name="Text Box 2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3" name="Text Box 2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4" name="Text Box 2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5" name="Text Box 2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6" name="Text Box 2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7" name="Text Box 2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8" name="Text Box 2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39" name="Text Box 2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0" name="Text Box 2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1" name="Text Box 2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2" name="Text Box 2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3" name="Text Box 2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4" name="Text Box 2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5" name="Text Box 2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6" name="Text Box 2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7" name="Text Box 2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8" name="Text Box 2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49" name="Text Box 2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0" name="Text Box 2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1" name="Text Box 2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2" name="Text Box 2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3" name="Text Box 2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4" name="Text Box 2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5" name="Text Box 2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6" name="Text Box 2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7" name="Text Box 2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8" name="Text Box 2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59" name="Text Box 2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0" name="Text Box 2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1" name="Text Box 2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2" name="Text Box 2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3" name="Text Box 2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4" name="Text Box 2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5" name="Text Box 2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6" name="Text Box 2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7" name="Text Box 2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8" name="Text Box 2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69" name="Text Box 2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0" name="Text Box 2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1" name="Text Box 2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2" name="Text Box 2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3" name="Text Box 2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4" name="Text Box 2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5" name="Text Box 2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6" name="Text Box 2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7" name="Text Box 2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8" name="Text Box 2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79" name="Text Box 2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0" name="Text Box 2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1" name="Text Box 2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2" name="Text Box 2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3" name="Text Box 2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4" name="Text Box 2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5" name="Text Box 2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6" name="Text Box 2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7" name="Text Box 2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8" name="Text Box 2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89" name="Text Box 2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0" name="Text Box 2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1" name="Text Box 2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2" name="Text Box 2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3" name="Text Box 2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4" name="Text Box 2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5" name="Text Box 2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6" name="Text Box 2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7" name="Text Box 2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8" name="Text Box 2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999" name="Text Box 2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0" name="Text Box 2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1" name="Text Box 2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2" name="Text Box 2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3" name="Text Box 2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4" name="Text Box 2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5" name="Text Box 2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6" name="Text Box 2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7" name="Text Box 2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8" name="Text Box 2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09" name="Text Box 2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0" name="Text Box 2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1" name="Text Box 2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2" name="Text Box 2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3" name="Text Box 2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4" name="Text Box 2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5" name="Text Box 2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6" name="Text Box 2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7" name="Text Box 2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8" name="Text Box 3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19" name="Text Box 3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0" name="Text Box 3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1" name="Text Box 3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2" name="Text Box 3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3" name="Text Box 3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4" name="Text Box 3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5" name="Text Box 3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6" name="Text Box 3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7" name="Text Box 3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8" name="Text Box 3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29" name="Text Box 3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0" name="Text Box 3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1" name="Text Box 3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2" name="Text Box 3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3" name="Text Box 3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4" name="Text Box 3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5" name="Text Box 3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6" name="Text Box 3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7" name="Text Box 3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8" name="Text Box 3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39" name="Text Box 3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0" name="Text Box 3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1" name="Text Box 3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2" name="Text Box 3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3" name="Text Box 3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4" name="Text Box 3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5" name="Text Box 3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6" name="Text Box 3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7" name="Text Box 3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8" name="Text Box 3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49" name="Text Box 3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0" name="Text Box 3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1" name="Text Box 3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2" name="Text Box 3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3" name="Text Box 3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4" name="Text Box 3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5" name="Text Box 3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6" name="Text Box 3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7" name="Text Box 3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8" name="Text Box 3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59" name="Text Box 3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0" name="Text Box 3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1" name="Text Box 3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2" name="Text Box 3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3" name="Text Box 3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4" name="Text Box 3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5" name="Text Box 3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6" name="Text Box 3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7" name="Text Box 3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8" name="Text Box 3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69" name="Text Box 3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0" name="Text Box 3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1" name="Text Box 3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2" name="Text Box 3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3" name="Text Box 3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4" name="Text Box 3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5" name="Text Box 3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6" name="Text Box 3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7" name="Text Box 3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8" name="Text Box 3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79" name="Text Box 3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0" name="Text Box 3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1" name="Text Box 3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2" name="Text Box 3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3" name="Text Box 3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4" name="Text Box 3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5" name="Text Box 3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6" name="Text Box 3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7" name="Text Box 3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8" name="Text Box 3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89" name="Text Box 3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0" name="Text Box 3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1" name="Text Box 3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2" name="Text Box 3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3" name="Text Box 3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4" name="Text Box 3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5" name="Text Box 3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6" name="Text Box 3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7" name="Text Box 3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8" name="Text Box 3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099" name="Text Box 3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0" name="Text Box 3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1" name="Text Box 3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2" name="Text Box 3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3" name="Text Box 3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4" name="Text Box 3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5" name="Text Box 3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6" name="Text Box 3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7" name="Text Box 3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8" name="Text Box 3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09" name="Text Box 3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0" name="Text Box 3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1" name="Text Box 3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2" name="Text Box 3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3" name="Text Box 3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4" name="Text Box 3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5" name="Text Box 3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6" name="Text Box 3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7" name="Text Box 3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8" name="Text Box 3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19" name="Text Box 3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0" name="Text Box 3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1" name="Text Box 3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2" name="Text Box 3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3" name="Text Box 3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4" name="Text Box 3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5" name="Text Box 3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6" name="Text Box 3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7" name="Text Box 3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8" name="Text Box 3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29" name="Text Box 3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0" name="Text Box 3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1" name="Text Box 3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2" name="Text Box 3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3" name="Text Box 3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4" name="Text Box 3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5" name="Text Box 3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6" name="Text Box 3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7" name="Text Box 3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8" name="Text Box 3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39" name="Text Box 3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0" name="Text Box 3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1" name="Text Box 3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2" name="Text Box 3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3" name="Text Box 3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4" name="Text Box 3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5" name="Text Box 3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6" name="Text Box 3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7" name="Text Box 3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8" name="Text Box 3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49" name="Text Box 3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0" name="Text Box 3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1" name="Text Box 3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2" name="Text Box 3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3" name="Text Box 3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4" name="Text Box 3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5" name="Text Box 3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6" name="Text Box 3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7" name="Text Box 3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8" name="Text Box 3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59" name="Text Box 3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0" name="Text Box 3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1" name="Text Box 3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2" name="Text Box 3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3" name="Text Box 3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4" name="Text Box 3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5" name="Text Box 3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6" name="Text Box 3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7" name="Text Box 3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8" name="Text Box 3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69" name="Text Box 3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0" name="Text Box 3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1" name="Text Box 3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2" name="Text Box 3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3" name="Text Box 3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4" name="Text Box 3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5" name="Text Box 3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6" name="Text Box 3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7" name="Text Box 3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8" name="Text Box 3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79" name="Text Box 3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0" name="Text Box 3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1" name="Text Box 3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2" name="Text Box 3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3" name="Text Box 3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4" name="Text Box 3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5" name="Text Box 3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6" name="Text Box 3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7" name="Text Box 3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8" name="Text Box 3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89" name="Text Box 3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0" name="Text Box 3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1" name="Text Box 3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2" name="Text Box 3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3" name="Text Box 3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4" name="Text Box 3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5" name="Text Box 3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6" name="Text Box 3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7" name="Text Box 3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8" name="Text Box 3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199" name="Text Box 3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0" name="Text Box 3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1" name="Text Box 3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2" name="Text Box 3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3" name="Text Box 3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4" name="Text Box 3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5" name="Text Box 3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6" name="Text Box 3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7" name="Text Box 3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8" name="Text Box 3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09" name="Text Box 3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0" name="Text Box 3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1" name="Text Box 3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2" name="Text Box 3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3" name="Text Box 3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4" name="Text Box 3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5" name="Text Box 3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6" name="Text Box 3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7" name="Text Box 3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8" name="Text Box 3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19" name="Text Box 3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0" name="Text Box 3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1" name="Text Box 3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2" name="Text Box 3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3" name="Text Box 3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4" name="Text Box 3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5" name="Text Box 3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6" name="Text Box 3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7" name="Text Box 3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8" name="Text Box 3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29" name="Text Box 3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0" name="Text Box 3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1" name="Text Box 3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2" name="Text Box 3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3" name="Text Box 3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4" name="Text Box 3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5" name="Text Box 3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6" name="Text Box 3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7" name="Text Box 3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8" name="Text Box 3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39" name="Text Box 3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0" name="Text Box 3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1" name="Text Box 3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2" name="Text Box 3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3" name="Text Box 3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4" name="Text Box 3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5" name="Text Box 3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6" name="Text Box 3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7" name="Text Box 3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8" name="Text Box 3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49" name="Text Box 3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0" name="Text Box 3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1" name="Text Box 3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2" name="Text Box 3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3" name="Text Box 3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4" name="Text Box 3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5" name="Text Box 3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6" name="Text Box 3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7" name="Text Box 3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8" name="Text Box 3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59" name="Text Box 3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0" name="Text Box 3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1" name="Text Box 3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2" name="Text Box 3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3" name="Text Box 3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4" name="Text Box 3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5" name="Text Box 3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6" name="Text Box 3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7" name="Text Box 3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8" name="Text Box 3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69" name="Text Box 3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0" name="Text Box 3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1" name="Text Box 3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2" name="Text Box 3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3" name="Text Box 3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4" name="Text Box 3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5" name="Text Box 3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6" name="Text Box 3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7" name="Text Box 3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8" name="Text Box 3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79" name="Text Box 3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0" name="Text Box 3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1" name="Text Box 3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2" name="Text Box 3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3" name="Text Box 3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4" name="Text Box 3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5" name="Text Box 3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6" name="Text Box 3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7" name="Text Box 3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8" name="Text Box 3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89" name="Text Box 3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0" name="Text Box 3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1" name="Text Box 3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2" name="Text Box 3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3" name="Text Box 3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4" name="Text Box 3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5" name="Text Box 3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6" name="Text Box 3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7" name="Text Box 3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8" name="Text Box 3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299" name="Text Box 3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0" name="Text Box 3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1" name="Text Box 3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2" name="Text Box 3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3" name="Text Box 3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4" name="Text Box 3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5" name="Text Box 3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6" name="Text Box 3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7" name="Text Box 3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8" name="Text Box 3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09" name="Text Box 3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0" name="Text Box 3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1" name="Text Box 3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2" name="Text Box 3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3" name="Text Box 3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4" name="Text Box 3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5" name="Text Box 3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6" name="Text Box 3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7" name="Text Box 3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8" name="Text Box 3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19" name="Text Box 3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0" name="Text Box 3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1" name="Text Box 3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2" name="Text Box 3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3" name="Text Box 3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4" name="Text Box 3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5" name="Text Box 3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6" name="Text Box 3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7" name="Text Box 3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8" name="Text Box 3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29" name="Text Box 3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0" name="Text Box 3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1" name="Text Box 3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2" name="Text Box 3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3" name="Text Box 3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4" name="Text Box 3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5" name="Text Box 3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6" name="Text Box 3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7" name="Text Box 3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8" name="Text Box 3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39" name="Text Box 3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0" name="Text Box 3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1" name="Text Box 3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2" name="Text Box 3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3" name="Text Box 3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4" name="Text Box 3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5" name="Text Box 3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6" name="Text Box 3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7" name="Text Box 3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8" name="Text Box 3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49" name="Text Box 3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0" name="Text Box 3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1" name="Text Box 3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2" name="Text Box 3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3" name="Text Box 3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4" name="Text Box 3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5" name="Text Box 3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6" name="Text Box 3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7" name="Text Box 3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8" name="Text Box 3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59" name="Text Box 3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0" name="Text Box 3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1" name="Text Box 3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2" name="Text Box 3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3" name="Text Box 3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4" name="Text Box 3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5" name="Text Box 3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6" name="Text Box 3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7" name="Text Box 3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8" name="Text Box 3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69" name="Text Box 3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0" name="Text Box 3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1" name="Text Box 3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2" name="Text Box 3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3" name="Text Box 3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4" name="Text Box 3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5" name="Text Box 3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6" name="Text Box 3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7" name="Text Box 3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8" name="Text Box 3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79" name="Text Box 3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0" name="Text Box 3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1" name="Text Box 3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2" name="Text Box 3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3" name="Text Box 3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4" name="Text Box 3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5" name="Text Box 3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6" name="Text Box 3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7" name="Text Box 3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8" name="Text Box 3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89" name="Text Box 3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0" name="Text Box 3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1" name="Text Box 3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2" name="Text Box 3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3" name="Text Box 3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4" name="Text Box 3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5" name="Text Box 3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6" name="Text Box 3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7" name="Text Box 3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8" name="Text Box 3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399" name="Text Box 3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0" name="Text Box 3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1" name="Text Box 3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2" name="Text Box 3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3" name="Text Box 3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4" name="Text Box 3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5" name="Text Box 3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6" name="Text Box 3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7" name="Text Box 3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8" name="Text Box 3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09" name="Text Box 3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0" name="Text Box 3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1" name="Text Box 3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2" name="Text Box 3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3" name="Text Box 3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4" name="Text Box 3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5" name="Text Box 3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6" name="Text Box 3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7" name="Text Box 3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8" name="Text Box 3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19" name="Text Box 3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0" name="Text Box 3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1" name="Text Box 3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2" name="Text Box 3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3" name="Text Box 3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4" name="Text Box 3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5" name="Text Box 3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6" name="Text Box 34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7" name="Text Box 34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8" name="Text Box 34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29" name="Text Box 34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0" name="Text Box 34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1" name="Text Box 34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2" name="Text Box 34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3" name="Text Box 34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4" name="Text Box 34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5" name="Text Box 34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6" name="Text Box 34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7" name="Text Box 34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8" name="Text Box 34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39" name="Text Box 34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0" name="Text Box 34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1" name="Text Box 34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2" name="Text Box 34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3" name="Text Box 34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4" name="Text Box 34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5" name="Text Box 34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6" name="Text Box 34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7" name="Text Box 34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8" name="Text Box 34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49" name="Text Box 34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0" name="Text Box 34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1" name="Text Box 34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2" name="Text Box 34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3" name="Text Box 34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4" name="Text Box 34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5" name="Text Box 34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6" name="Text Box 34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7" name="Text Box 34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8" name="Text Box 34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59" name="Text Box 34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0" name="Text Box 34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1" name="Text Box 34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2" name="Text Box 34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3" name="Text Box 34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4" name="Text Box 34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5" name="Text Box 34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6" name="Text Box 34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7" name="Text Box 34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8" name="Text Box 34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69" name="Text Box 34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0" name="Text Box 34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1" name="Text Box 34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2" name="Text Box 34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3" name="Text Box 34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4" name="Text Box 34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5" name="Text Box 34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6" name="Text Box 34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7" name="Text Box 34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8" name="Text Box 34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79" name="Text Box 34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0" name="Text Box 34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1" name="Text Box 34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2" name="Text Box 34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3" name="Text Box 34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4" name="Text Box 34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5" name="Text Box 34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6" name="Text Box 34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7" name="Text Box 34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8" name="Text Box 34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89" name="Text Box 34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0" name="Text Box 34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1" name="Text Box 34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2" name="Text Box 34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3" name="Text Box 34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4" name="Text Box 34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5" name="Text Box 34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6" name="Text Box 34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7" name="Text Box 34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8" name="Text Box 34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499" name="Text Box 34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0" name="Text Box 34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1" name="Text Box 34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2" name="Text Box 34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3" name="Text Box 34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4" name="Text Box 34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5" name="Text Box 34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6" name="Text Box 34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7" name="Text Box 34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8" name="Text Box 34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09" name="Text Box 34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0" name="Text Box 34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1" name="Text Box 34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2" name="Text Box 34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3" name="Text Box 34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4" name="Text Box 34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5" name="Text Box 34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6" name="Text Box 34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7" name="Text Box 34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8" name="Text Box 35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19" name="Text Box 35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0" name="Text Box 35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1" name="Text Box 35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2" name="Text Box 35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3" name="Text Box 35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4" name="Text Box 35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5" name="Text Box 35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6" name="Text Box 35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7" name="Text Box 35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8" name="Text Box 35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29" name="Text Box 35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0" name="Text Box 35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1" name="Text Box 35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2" name="Text Box 35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3" name="Text Box 35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4" name="Text Box 35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5" name="Text Box 35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6" name="Text Box 35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7" name="Text Box 35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8" name="Text Box 35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39" name="Text Box 35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0" name="Text Box 35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1" name="Text Box 35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2" name="Text Box 35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3" name="Text Box 35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4" name="Text Box 35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5" name="Text Box 35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6" name="Text Box 35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7" name="Text Box 35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8" name="Text Box 35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49" name="Text Box 35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0" name="Text Box 35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1" name="Text Box 35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2" name="Text Box 35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3" name="Text Box 35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4" name="Text Box 35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5" name="Text Box 35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6" name="Text Box 35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7" name="Text Box 35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8" name="Text Box 35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59" name="Text Box 35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0" name="Text Box 35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1" name="Text Box 35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2" name="Text Box 35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3" name="Text Box 35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4" name="Text Box 35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5" name="Text Box 35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6" name="Text Box 35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7" name="Text Box 35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8" name="Text Box 35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69" name="Text Box 35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0" name="Text Box 35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1" name="Text Box 35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2" name="Text Box 35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3" name="Text Box 35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4" name="Text Box 35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5" name="Text Box 35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6" name="Text Box 35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7" name="Text Box 35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8" name="Text Box 35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79" name="Text Box 35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0" name="Text Box 35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1" name="Text Box 35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2" name="Text Box 35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3" name="Text Box 35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4" name="Text Box 35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5" name="Text Box 35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6" name="Text Box 35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7" name="Text Box 35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8" name="Text Box 35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89" name="Text Box 35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0" name="Text Box 35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1" name="Text Box 35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2" name="Text Box 35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3" name="Text Box 35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4" name="Text Box 35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5" name="Text Box 35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6" name="Text Box 35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7" name="Text Box 35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8" name="Text Box 35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599" name="Text Box 35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0" name="Text Box 35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1" name="Text Box 35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2" name="Text Box 35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3" name="Text Box 35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4" name="Text Box 3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5" name="Text Box 3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6" name="Text Box 3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7" name="Text Box 3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8" name="Text Box 3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09" name="Text Box 3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0" name="Text Box 3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1" name="Text Box 3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2" name="Text Box 3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3" name="Text Box 3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4" name="Text Box 3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5" name="Text Box 3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6" name="Text Box 3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7" name="Text Box 3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8" name="Text Box 3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19" name="Text Box 3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0" name="Text Box 3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1" name="Text Box 3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2" name="Text Box 3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3" name="Text Box 3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4" name="Text Box 3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5" name="Text Box 3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6" name="Text Box 3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7" name="Text Box 3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8" name="Text Box 3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29" name="Text Box 3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0" name="Text Box 3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1" name="Text Box 3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2" name="Text Box 3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3" name="Text Box 3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4" name="Text Box 3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5" name="Text Box 3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6" name="Text Box 3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7" name="Text Box 3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8" name="Text Box 3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39" name="Text Box 3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0" name="Text Box 3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1" name="Text Box 3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2" name="Text Box 3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3" name="Text Box 3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4" name="Text Box 3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5" name="Text Box 3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6" name="Text Box 3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7" name="Text Box 3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8" name="Text Box 3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49" name="Text Box 3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0" name="Text Box 3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1" name="Text Box 3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2" name="Text Box 3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3" name="Text Box 3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4" name="Text Box 3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5" name="Text Box 3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6" name="Text Box 3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7" name="Text Box 3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8" name="Text Box 3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59" name="Text Box 3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0" name="Text Box 3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1" name="Text Box 3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2" name="Text Box 3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3" name="Text Box 36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4" name="Text Box 36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5" name="Text Box 36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6" name="Text Box 36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7" name="Text Box 36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8" name="Text Box 36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69" name="Text Box 36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0" name="Text Box 36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1" name="Text Box 36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2" name="Text Box 36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3" name="Text Box 36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4" name="Text Box 36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5" name="Text Box 36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6" name="Text Box 36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7" name="Text Box 36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8" name="Text Box 36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79" name="Text Box 36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0" name="Text Box 36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1" name="Text Box 36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2" name="Text Box 36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3" name="Text Box 36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4" name="Text Box 36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5" name="Text Box 36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6" name="Text Box 36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7" name="Text Box 36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8" name="Text Box 36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89" name="Text Box 36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0" name="Text Box 36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1" name="Text Box 36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2" name="Text Box 36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3" name="Text Box 36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4" name="Text Box 36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5" name="Text Box 36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6" name="Text Box 36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7" name="Text Box 36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8" name="Text Box 36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699" name="Text Box 36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0" name="Text Box 36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1" name="Text Box 36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2" name="Text Box 36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3" name="Text Box 36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4" name="Text Box 36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5" name="Text Box 3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6" name="Text Box 3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7" name="Text Box 3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8" name="Text Box 3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09" name="Text Box 3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0" name="Text Box 3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1" name="Text Box 3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2" name="Text Box 3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3" name="Text Box 3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4" name="Text Box 3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5" name="Text Box 3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6" name="Text Box 3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7" name="Text Box 3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8" name="Text Box 3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19" name="Text Box 3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0" name="Text Box 3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1" name="Text Box 3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2" name="Text Box 3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3" name="Text Box 3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4" name="Text Box 3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5" name="Text Box 3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6" name="Text Box 3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7" name="Text Box 3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8" name="Text Box 3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29" name="Text Box 3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0" name="Text Box 3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1" name="Text Box 3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2" name="Text Box 3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3" name="Text Box 3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4" name="Text Box 3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5" name="Text Box 3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6" name="Text Box 3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7" name="Text Box 3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8" name="Text Box 3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39" name="Text Box 3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0" name="Text Box 3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1" name="Text Box 3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2" name="Text Box 3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3" name="Text Box 3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4" name="Text Box 3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5" name="Text Box 3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6" name="Text Box 3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7" name="Text Box 3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8" name="Text Box 3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49" name="Text Box 3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0" name="Text Box 3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1" name="Text Box 3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2" name="Text Box 3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3" name="Text Box 3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4" name="Text Box 3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5" name="Text Box 3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6" name="Text Box 3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7" name="Text Box 3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8" name="Text Box 3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59" name="Text Box 3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0" name="Text Box 3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1" name="Text Box 3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2" name="Text Box 3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3" name="Text Box 3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4" name="Text Box 3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5" name="Text Box 3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6" name="Text Box 3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7" name="Text Box 3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8" name="Text Box 3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69" name="Text Box 3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0" name="Text Box 3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1" name="Text Box 3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2" name="Text Box 3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3" name="Text Box 3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4" name="Text Box 3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5" name="Text Box 3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6" name="Text Box 3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7" name="Text Box 3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8" name="Text Box 3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79" name="Text Box 3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0" name="Text Box 3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1" name="Text Box 3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2" name="Text Box 3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3" name="Text Box 3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4" name="Text Box 3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5" name="Text Box 3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6" name="Text Box 3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7" name="Text Box 3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8" name="Text Box 3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89" name="Text Box 3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0" name="Text Box 3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1" name="Text Box 3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2" name="Text Box 3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3" name="Text Box 3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4" name="Text Box 3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5" name="Text Box 3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6" name="Text Box 3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7" name="Text Box 3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8" name="Text Box 3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799" name="Text Box 3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0" name="Text Box 3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1" name="Text Box 3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2" name="Text Box 3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3" name="Text Box 3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4" name="Text Box 3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5" name="Text Box 3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6" name="Text Box 3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7" name="Text Box 3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8" name="Text Box 3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09" name="Text Box 3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0" name="Text Box 3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1" name="Text Box 3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2" name="Text Box 3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3" name="Text Box 3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4" name="Text Box 3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5" name="Text Box 3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6" name="Text Box 3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7" name="Text Box 3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8" name="Text Box 3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19" name="Text Box 3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0" name="Text Box 3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1" name="Text Box 3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2" name="Text Box 3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3" name="Text Box 3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4" name="Text Box 3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5" name="Text Box 3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6" name="Text Box 3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7" name="Text Box 3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8" name="Text Box 3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29" name="Text Box 3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0" name="Text Box 3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1" name="Text Box 3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2" name="Text Box 3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3" name="Text Box 3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4" name="Text Box 3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5" name="Text Box 3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6" name="Text Box 3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7" name="Text Box 3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8" name="Text Box 3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39" name="Text Box 3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0" name="Text Box 3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1" name="Text Box 3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2" name="Text Box 3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3" name="Text Box 3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4" name="Text Box 3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5" name="Text Box 3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6" name="Text Box 3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7" name="Text Box 3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8" name="Text Box 3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49" name="Text Box 3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0" name="Text Box 3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1" name="Text Box 3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2" name="Text Box 3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3" name="Text Box 3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4" name="Text Box 3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5" name="Text Box 3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6" name="Text Box 3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7" name="Text Box 3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8" name="Text Box 3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59" name="Text Box 3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0" name="Text Box 3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1" name="Text Box 3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2" name="Text Box 3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3" name="Text Box 3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4" name="Text Box 3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5" name="Text Box 3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6" name="Text Box 3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7" name="Text Box 3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8" name="Text Box 3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69" name="Text Box 3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0" name="Text Box 3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1" name="Text Box 3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2" name="Text Box 3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3" name="Text Box 3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4" name="Text Box 3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5" name="Text Box 3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6" name="Text Box 3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7" name="Text Box 3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8" name="Text Box 3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79" name="Text Box 3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0" name="Text Box 3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1" name="Text Box 3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2" name="Text Box 3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3" name="Text Box 3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4" name="Text Box 3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5" name="Text Box 3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6" name="Text Box 3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7" name="Text Box 3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8" name="Text Box 3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89" name="Text Box 3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0" name="Text Box 3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1" name="Text Box 3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2" name="Text Box 3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3" name="Text Box 3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4" name="Text Box 3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5" name="Text Box 3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6" name="Text Box 3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7" name="Text Box 3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8" name="Text Box 3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899" name="Text Box 3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0" name="Text Box 3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1" name="Text Box 3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2" name="Text Box 3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3" name="Text Box 3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4" name="Text Box 3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5" name="Text Box 3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6" name="Text Box 3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7" name="Text Box 3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8" name="Text Box 3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09" name="Text Box 3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0" name="Text Box 3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1" name="Text Box 3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2" name="Text Box 3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3" name="Text Box 3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4" name="Text Box 3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5" name="Text Box 3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6" name="Text Box 3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7" name="Text Box 3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8" name="Text Box 3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19" name="Text Box 3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0" name="Text Box 3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1" name="Text Box 3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2" name="Text Box 3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3" name="Text Box 3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4" name="Text Box 3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5" name="Text Box 3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6" name="Text Box 3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7" name="Text Box 3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8" name="Text Box 3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29" name="Text Box 3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0" name="Text Box 3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1" name="Text Box 3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2" name="Text Box 3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3" name="Text Box 3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4" name="Text Box 3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5" name="Text Box 3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6" name="Text Box 3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7" name="Text Box 3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8" name="Text Box 3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39" name="Text Box 3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0" name="Text Box 3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1" name="Text Box 3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2" name="Text Box 3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3" name="Text Box 3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4" name="Text Box 3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5" name="Text Box 3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6" name="Text Box 3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7" name="Text Box 3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8" name="Text Box 3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49" name="Text Box 3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0" name="Text Box 3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1" name="Text Box 3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2" name="Text Box 3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3" name="Text Box 3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4" name="Text Box 3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5" name="Text Box 3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6" name="Text Box 3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7" name="Text Box 3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8" name="Text Box 3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59" name="Text Box 3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0" name="Text Box 3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1" name="Text Box 3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2" name="Text Box 3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3" name="Text Box 3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4" name="Text Box 3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5" name="Text Box 3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6" name="Text Box 3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7" name="Text Box 3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8" name="Text Box 3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69" name="Text Box 3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0" name="Text Box 3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1" name="Text Box 3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2" name="Text Box 3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3" name="Text Box 3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4" name="Text Box 3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5" name="Text Box 3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6" name="Text Box 3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7" name="Text Box 3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8" name="Text Box 3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79" name="Text Box 3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0" name="Text Box 3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1" name="Text Box 3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2" name="Text Box 3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3" name="Text Box 3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4" name="Text Box 3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5" name="Text Box 3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6" name="Text Box 3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7" name="Text Box 3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8" name="Text Box 3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89" name="Text Box 3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0" name="Text Box 3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1" name="Text Box 3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2" name="Text Box 3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3" name="Text Box 3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4" name="Text Box 3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5" name="Text Box 3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6" name="Text Box 3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7" name="Text Box 3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8" name="Text Box 3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6999" name="Text Box 3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0" name="Text Box 3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1" name="Text Box 3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2" name="Text Box 3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3" name="Text Box 3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4" name="Text Box 3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5" name="Text Box 3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6" name="Text Box 3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7" name="Text Box 3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8" name="Text Box 3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09" name="Text Box 3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0" name="Text Box 3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1" name="Text Box 3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2" name="Text Box 3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3" name="Text Box 3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4" name="Text Box 3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5" name="Text Box 3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6" name="Text Box 3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7" name="Text Box 3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8" name="Text Box 4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19" name="Text Box 4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0" name="Text Box 4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1" name="Text Box 4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2" name="Text Box 4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3" name="Text Box 4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4" name="Text Box 4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5" name="Text Box 4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6" name="Text Box 4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7" name="Text Box 4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8" name="Text Box 4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29" name="Text Box 4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0" name="Text Box 4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1" name="Text Box 4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2" name="Text Box 4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3" name="Text Box 4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4" name="Text Box 4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5" name="Text Box 4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6" name="Text Box 4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7" name="Text Box 4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8" name="Text Box 4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39" name="Text Box 4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0" name="Text Box 4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1" name="Text Box 4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2" name="Text Box 4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3" name="Text Box 4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4" name="Text Box 4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5" name="Text Box 4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6" name="Text Box 4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7" name="Text Box 4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8" name="Text Box 4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49" name="Text Box 4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0" name="Text Box 4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1" name="Text Box 4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2" name="Text Box 4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3" name="Text Box 4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4" name="Text Box 4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5" name="Text Box 4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6" name="Text Box 4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7" name="Text Box 4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8" name="Text Box 4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59" name="Text Box 4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0" name="Text Box 4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1" name="Text Box 4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2" name="Text Box 4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3" name="Text Box 4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4" name="Text Box 4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5" name="Text Box 4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6" name="Text Box 4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7" name="Text Box 4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8" name="Text Box 4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69" name="Text Box 4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0" name="Text Box 4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1" name="Text Box 4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2" name="Text Box 4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3" name="Text Box 4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4" name="Text Box 4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5" name="Text Box 4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6" name="Text Box 4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7" name="Text Box 4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8" name="Text Box 4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79" name="Text Box 4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0" name="Text Box 4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1" name="Text Box 4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2" name="Text Box 4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3" name="Text Box 4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4" name="Text Box 4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5" name="Text Box 4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6" name="Text Box 4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7" name="Text Box 4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8" name="Text Box 4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89" name="Text Box 4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0" name="Text Box 4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1" name="Text Box 4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2" name="Text Box 4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3" name="Text Box 4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4" name="Text Box 4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5" name="Text Box 4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6" name="Text Box 4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7" name="Text Box 4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8" name="Text Box 4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099" name="Text Box 4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0" name="Text Box 4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1" name="Text Box 4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2" name="Text Box 4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3" name="Text Box 4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4" name="Text Box 4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5" name="Text Box 4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6" name="Text Box 4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7" name="Text Box 4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8" name="Text Box 4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09" name="Text Box 4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0" name="Text Box 4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1" name="Text Box 4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2" name="Text Box 4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3" name="Text Box 4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4" name="Text Box 4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5" name="Text Box 4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6" name="Text Box 4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7" name="Text Box 4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8" name="Text Box 4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19" name="Text Box 4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0" name="Text Box 4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1" name="Text Box 4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2" name="Text Box 4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3" name="Text Box 4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4" name="Text Box 4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5" name="Text Box 4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6" name="Text Box 4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7" name="Text Box 4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8" name="Text Box 4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29" name="Text Box 4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0" name="Text Box 4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1" name="Text Box 4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2" name="Text Box 4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3" name="Text Box 4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4" name="Text Box 4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5" name="Text Box 4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6" name="Text Box 4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7" name="Text Box 4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8" name="Text Box 4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39" name="Text Box 4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0" name="Text Box 4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1" name="Text Box 4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2" name="Text Box 4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3" name="Text Box 4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4" name="Text Box 4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5" name="Text Box 4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6" name="Text Box 4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7" name="Text Box 4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8" name="Text Box 4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49" name="Text Box 4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0" name="Text Box 4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1" name="Text Box 4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2" name="Text Box 4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3" name="Text Box 4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4" name="Text Box 4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5" name="Text Box 4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6" name="Text Box 4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7" name="Text Box 4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8" name="Text Box 4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59" name="Text Box 4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0" name="Text Box 4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1" name="Text Box 4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2" name="Text Box 4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3" name="Text Box 4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4" name="Text Box 4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5" name="Text Box 4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6" name="Text Box 4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7" name="Text Box 4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8" name="Text Box 4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69" name="Text Box 4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0" name="Text Box 4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1" name="Text Box 4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2" name="Text Box 4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3" name="Text Box 4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4" name="Text Box 4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5" name="Text Box 4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6" name="Text Box 4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7" name="Text Box 4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8" name="Text Box 4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79" name="Text Box 4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0" name="Text Box 4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1" name="Text Box 4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2" name="Text Box 4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3" name="Text Box 4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4" name="Text Box 4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5" name="Text Box 4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6" name="Text Box 4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7" name="Text Box 4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8" name="Text Box 4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89" name="Text Box 4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0" name="Text Box 4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1" name="Text Box 4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2" name="Text Box 4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3" name="Text Box 4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4" name="Text Box 4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5" name="Text Box 4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6" name="Text Box 4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7" name="Text Box 4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8" name="Text Box 4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199" name="Text Box 4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0" name="Text Box 4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1" name="Text Box 4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2" name="Text Box 4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3" name="Text Box 4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4" name="Text Box 4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5" name="Text Box 4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6" name="Text Box 4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7" name="Text Box 4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8" name="Text Box 4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09" name="Text Box 4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0" name="Text Box 4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1" name="Text Box 4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2" name="Text Box 4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3" name="Text Box 4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4" name="Text Box 4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5" name="Text Box 4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6" name="Text Box 4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7" name="Text Box 4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8" name="Text Box 4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19" name="Text Box 4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0" name="Text Box 4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1" name="Text Box 4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2" name="Text Box 4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3" name="Text Box 4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4" name="Text Box 4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5" name="Text Box 4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6" name="Text Box 4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7" name="Text Box 4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8" name="Text Box 4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29" name="Text Box 4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0" name="Text Box 4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1" name="Text Box 4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2" name="Text Box 4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3" name="Text Box 4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4" name="Text Box 4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5" name="Text Box 4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6" name="Text Box 4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7" name="Text Box 4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8" name="Text Box 4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39" name="Text Box 4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0" name="Text Box 4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1" name="Text Box 4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2" name="Text Box 4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3" name="Text Box 4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4" name="Text Box 4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5" name="Text Box 4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6" name="Text Box 4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7" name="Text Box 4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8" name="Text Box 4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49" name="Text Box 4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0" name="Text Box 4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1" name="Text Box 4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2" name="Text Box 4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3" name="Text Box 4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4" name="Text Box 4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5" name="Text Box 4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6" name="Text Box 4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7" name="Text Box 4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8" name="Text Box 4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59" name="Text Box 4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0" name="Text Box 4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1" name="Text Box 4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2" name="Text Box 4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3" name="Text Box 4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4" name="Text Box 4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5" name="Text Box 4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6" name="Text Box 4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7" name="Text Box 4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8" name="Text Box 4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69" name="Text Box 4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0" name="Text Box 4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1" name="Text Box 4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2" name="Text Box 4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3" name="Text Box 4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4" name="Text Box 4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5" name="Text Box 4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6" name="Text Box 4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7" name="Text Box 4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8" name="Text Box 4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79" name="Text Box 4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0" name="Text Box 4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1" name="Text Box 4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2" name="Text Box 4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3" name="Text Box 4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4" name="Text Box 4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5" name="Text Box 4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6" name="Text Box 4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7" name="Text Box 4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8" name="Text Box 4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89" name="Text Box 4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0" name="Text Box 4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1" name="Text Box 4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2" name="Text Box 4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3" name="Text Box 4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4" name="Text Box 4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5" name="Text Box 4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6" name="Text Box 4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7" name="Text Box 4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8" name="Text Box 4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299" name="Text Box 4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0" name="Text Box 4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1" name="Text Box 4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2" name="Text Box 4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3" name="Text Box 4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4" name="Text Box 4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5" name="Text Box 4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6" name="Text Box 4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7" name="Text Box 4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8" name="Text Box 4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09" name="Text Box 4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0" name="Text Box 4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1" name="Text Box 4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2" name="Text Box 4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3" name="Text Box 4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4" name="Text Box 4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5" name="Text Box 4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6" name="Text Box 4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7" name="Text Box 4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8" name="Text Box 4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19" name="Text Box 4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0" name="Text Box 4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1" name="Text Box 4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2" name="Text Box 4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3" name="Text Box 4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4" name="Text Box 4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5" name="Text Box 4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6" name="Text Box 4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7" name="Text Box 4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8" name="Text Box 4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29" name="Text Box 4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0" name="Text Box 4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1" name="Text Box 4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2" name="Text Box 4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3" name="Text Box 4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4" name="Text Box 4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5" name="Text Box 4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6" name="Text Box 4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7" name="Text Box 4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8" name="Text Box 4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39" name="Text Box 4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0" name="Text Box 4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1" name="Text Box 4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2" name="Text Box 4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3" name="Text Box 4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4" name="Text Box 4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5" name="Text Box 4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6" name="Text Box 4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7" name="Text Box 4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8" name="Text Box 4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49" name="Text Box 4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0" name="Text Box 4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1" name="Text Box 4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2" name="Text Box 4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3" name="Text Box 4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4" name="Text Box 4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5" name="Text Box 4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6" name="Text Box 4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7" name="Text Box 4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8" name="Text Box 4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59" name="Text Box 4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0" name="Text Box 4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1" name="Text Box 4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2" name="Text Box 4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3" name="Text Box 4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4" name="Text Box 4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5" name="Text Box 4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6" name="Text Box 4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7" name="Text Box 4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8" name="Text Box 4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69" name="Text Box 4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0" name="Text Box 4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1" name="Text Box 4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2" name="Text Box 4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3" name="Text Box 4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4" name="Text Box 4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5" name="Text Box 4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6" name="Text Box 4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7" name="Text Box 4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8" name="Text Box 4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79" name="Text Box 4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0" name="Text Box 4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1" name="Text Box 4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2" name="Text Box 4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3" name="Text Box 4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4" name="Text Box 4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5" name="Text Box 4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6" name="Text Box 4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7" name="Text Box 4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8" name="Text Box 4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89" name="Text Box 4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0" name="Text Box 4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1" name="Text Box 4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2" name="Text Box 4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3" name="Text Box 4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4" name="Text Box 4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5" name="Text Box 4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6" name="Text Box 4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7" name="Text Box 4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8" name="Text Box 4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399" name="Text Box 4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0" name="Text Box 4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1" name="Text Box 4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2" name="Text Box 4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3" name="Text Box 4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4" name="Text Box 4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5" name="Text Box 4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6" name="Text Box 4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7" name="Text Box 4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8" name="Text Box 4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09" name="Text Box 4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0" name="Text Box 4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1" name="Text Box 4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2" name="Text Box 4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3" name="Text Box 4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4" name="Text Box 4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5" name="Text Box 4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6" name="Text Box 4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7" name="Text Box 4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8" name="Text Box 4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19" name="Text Box 4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0" name="Text Box 4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1" name="Text Box 4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2" name="Text Box 4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3" name="Text Box 4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4" name="Text Box 4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5" name="Text Box 4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6" name="Text Box 44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7" name="Text Box 44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8" name="Text Box 44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29" name="Text Box 44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0" name="Text Box 44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1" name="Text Box 44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2" name="Text Box 44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3" name="Text Box 44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4" name="Text Box 44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5" name="Text Box 44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6" name="Text Box 44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7" name="Text Box 44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8" name="Text Box 44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39" name="Text Box 44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0" name="Text Box 44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1" name="Text Box 44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2" name="Text Box 44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3" name="Text Box 44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4" name="Text Box 44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5" name="Text Box 44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6" name="Text Box 44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7" name="Text Box 44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8" name="Text Box 44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49" name="Text Box 44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0" name="Text Box 44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1" name="Text Box 44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2" name="Text Box 44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3" name="Text Box 44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4" name="Text Box 44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5" name="Text Box 44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6" name="Text Box 44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7" name="Text Box 44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8" name="Text Box 44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59" name="Text Box 44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0" name="Text Box 44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1" name="Text Box 44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2" name="Text Box 44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3" name="Text Box 44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4" name="Text Box 44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5" name="Text Box 44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6" name="Text Box 44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7" name="Text Box 44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8" name="Text Box 44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69" name="Text Box 44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0" name="Text Box 44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1" name="Text Box 44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2" name="Text Box 44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3" name="Text Box 44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4" name="Text Box 44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5" name="Text Box 44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6" name="Text Box 44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7" name="Text Box 44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8" name="Text Box 44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79" name="Text Box 44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0" name="Text Box 44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1" name="Text Box 44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2" name="Text Box 44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3" name="Text Box 44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4" name="Text Box 44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5" name="Text Box 44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6" name="Text Box 44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7" name="Text Box 44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8" name="Text Box 44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89" name="Text Box 44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0" name="Text Box 44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1" name="Text Box 44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2" name="Text Box 44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3" name="Text Box 44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4" name="Text Box 44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5" name="Text Box 44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6" name="Text Box 44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7" name="Text Box 44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8" name="Text Box 44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499" name="Text Box 44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0" name="Text Box 44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1" name="Text Box 44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2" name="Text Box 44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3" name="Text Box 44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4" name="Text Box 44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5" name="Text Box 44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6" name="Text Box 44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7" name="Text Box 44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8" name="Text Box 44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09" name="Text Box 44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0" name="Text Box 44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1" name="Text Box 44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2" name="Text Box 44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3" name="Text Box 44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4" name="Text Box 44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5" name="Text Box 44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6" name="Text Box 44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7" name="Text Box 44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8" name="Text Box 45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19" name="Text Box 45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0" name="Text Box 45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1" name="Text Box 45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2" name="Text Box 45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3" name="Text Box 45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4" name="Text Box 45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5" name="Text Box 45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6" name="Text Box 45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7" name="Text Box 45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8" name="Text Box 45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29" name="Text Box 45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0" name="Text Box 45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1" name="Text Box 45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2" name="Text Box 45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3" name="Text Box 45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4" name="Text Box 45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5" name="Text Box 45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6" name="Text Box 45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7" name="Text Box 45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8" name="Text Box 45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39" name="Text Box 45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0" name="Text Box 45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1" name="Text Box 45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2" name="Text Box 45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3" name="Text Box 45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4" name="Text Box 45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5" name="Text Box 45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6" name="Text Box 45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7" name="Text Box 45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8" name="Text Box 45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49" name="Text Box 45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0" name="Text Box 45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1" name="Text Box 45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2" name="Text Box 45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3" name="Text Box 45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4" name="Text Box 45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5" name="Text Box 45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6" name="Text Box 45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7" name="Text Box 45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8" name="Text Box 45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59" name="Text Box 45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0" name="Text Box 45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1" name="Text Box 45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2" name="Text Box 45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3" name="Text Box 45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4" name="Text Box 45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5" name="Text Box 45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6" name="Text Box 45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7" name="Text Box 45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8" name="Text Box 45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69" name="Text Box 45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0" name="Text Box 45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1" name="Text Box 45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2" name="Text Box 45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3" name="Text Box 45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4" name="Text Box 45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5" name="Text Box 45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6" name="Text Box 45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7" name="Text Box 45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8" name="Text Box 45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79" name="Text Box 45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0" name="Text Box 45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1" name="Text Box 45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2" name="Text Box 45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3" name="Text Box 45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4" name="Text Box 45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5" name="Text Box 45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6" name="Text Box 45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7" name="Text Box 45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8" name="Text Box 45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89" name="Text Box 45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0" name="Text Box 45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1" name="Text Box 45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2" name="Text Box 45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3" name="Text Box 45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4" name="Text Box 45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5" name="Text Box 45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6" name="Text Box 45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7" name="Text Box 45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8" name="Text Box 45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599" name="Text Box 45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0" name="Text Box 45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1" name="Text Box 45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2" name="Text Box 45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3" name="Text Box 45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4" name="Text Box 4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5" name="Text Box 4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6" name="Text Box 4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7" name="Text Box 4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8" name="Text Box 4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09" name="Text Box 4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0" name="Text Box 4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1" name="Text Box 4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2" name="Text Box 4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3" name="Text Box 4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4" name="Text Box 4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5" name="Text Box 4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6" name="Text Box 4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7" name="Text Box 4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8" name="Text Box 4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19" name="Text Box 4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0" name="Text Box 4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1" name="Text Box 4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2" name="Text Box 4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3" name="Text Box 4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4" name="Text Box 4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5" name="Text Box 4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6" name="Text Box 4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7" name="Text Box 4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8" name="Text Box 4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29" name="Text Box 4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0" name="Text Box 4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1" name="Text Box 4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2" name="Text Box 4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3" name="Text Box 4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4" name="Text Box 4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5" name="Text Box 4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6" name="Text Box 4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7" name="Text Box 4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8" name="Text Box 4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39" name="Text Box 4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0" name="Text Box 4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1" name="Text Box 4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2" name="Text Box 4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3" name="Text Box 4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4" name="Text Box 4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5" name="Text Box 4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6" name="Text Box 4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7" name="Text Box 4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8" name="Text Box 4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49" name="Text Box 4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0" name="Text Box 4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1" name="Text Box 4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2" name="Text Box 4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3" name="Text Box 4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4" name="Text Box 4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5" name="Text Box 4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6" name="Text Box 4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7" name="Text Box 4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8" name="Text Box 4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59" name="Text Box 4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0" name="Text Box 4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1" name="Text Box 4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2" name="Text Box 4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3" name="Text Box 46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4" name="Text Box 46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5" name="Text Box 46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6" name="Text Box 46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7" name="Text Box 46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8" name="Text Box 46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69" name="Text Box 46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0" name="Text Box 46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1" name="Text Box 46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2" name="Text Box 46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3" name="Text Box 46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4" name="Text Box 46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5" name="Text Box 46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6" name="Text Box 46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7" name="Text Box 46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8" name="Text Box 46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79" name="Text Box 46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0" name="Text Box 46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1" name="Text Box 46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2" name="Text Box 46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3" name="Text Box 46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4" name="Text Box 46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5" name="Text Box 46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6" name="Text Box 46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7" name="Text Box 46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8" name="Text Box 46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89" name="Text Box 46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0" name="Text Box 46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1" name="Text Box 46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2" name="Text Box 46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3" name="Text Box 46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4" name="Text Box 46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5" name="Text Box 46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6" name="Text Box 46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7" name="Text Box 46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8" name="Text Box 46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699" name="Text Box 46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0" name="Text Box 46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1" name="Text Box 46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2" name="Text Box 46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3" name="Text Box 46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4" name="Text Box 46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5" name="Text Box 4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6" name="Text Box 4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7" name="Text Box 4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8" name="Text Box 4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09" name="Text Box 4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0" name="Text Box 4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1" name="Text Box 4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2" name="Text Box 4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3" name="Text Box 4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4" name="Text Box 4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5" name="Text Box 4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6" name="Text Box 4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7" name="Text Box 4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8" name="Text Box 4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19" name="Text Box 4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0" name="Text Box 4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1" name="Text Box 4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2" name="Text Box 4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3" name="Text Box 4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4" name="Text Box 4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5" name="Text Box 4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6" name="Text Box 4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7" name="Text Box 4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8" name="Text Box 4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29" name="Text Box 4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0" name="Text Box 4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1" name="Text Box 4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2" name="Text Box 4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3" name="Text Box 4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4" name="Text Box 4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5" name="Text Box 4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6" name="Text Box 4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7" name="Text Box 4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8" name="Text Box 4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39" name="Text Box 4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0" name="Text Box 4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1" name="Text Box 4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2" name="Text Box 4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3" name="Text Box 4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4" name="Text Box 4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5" name="Text Box 4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6" name="Text Box 4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7" name="Text Box 4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8" name="Text Box 4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49" name="Text Box 4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0" name="Text Box 4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1" name="Text Box 4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2" name="Text Box 4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3" name="Text Box 4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4" name="Text Box 4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5" name="Text Box 4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6" name="Text Box 4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7" name="Text Box 4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8" name="Text Box 4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59" name="Text Box 4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0" name="Text Box 4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1" name="Text Box 4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2" name="Text Box 4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3" name="Text Box 4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4" name="Text Box 4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5" name="Text Box 4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6" name="Text Box 4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7" name="Text Box 4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8" name="Text Box 4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69" name="Text Box 4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0" name="Text Box 4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1" name="Text Box 4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2" name="Text Box 4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3" name="Text Box 4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4" name="Text Box 4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5" name="Text Box 4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6" name="Text Box 4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7" name="Text Box 4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8" name="Text Box 4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79" name="Text Box 4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0" name="Text Box 4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1" name="Text Box 4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2" name="Text Box 4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3" name="Text Box 4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4" name="Text Box 4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5" name="Text Box 4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6" name="Text Box 4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7" name="Text Box 4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8" name="Text Box 4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89" name="Text Box 4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0" name="Text Box 4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1" name="Text Box 4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2" name="Text Box 4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3" name="Text Box 4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4" name="Text Box 4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5" name="Text Box 4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6" name="Text Box 4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7" name="Text Box 4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8" name="Text Box 4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799" name="Text Box 4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0" name="Text Box 4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1" name="Text Box 4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2" name="Text Box 4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3" name="Text Box 4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4" name="Text Box 4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5" name="Text Box 4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6" name="Text Box 4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7" name="Text Box 4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8" name="Text Box 4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09" name="Text Box 4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0" name="Text Box 4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1" name="Text Box 4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2" name="Text Box 4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3" name="Text Box 4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4" name="Text Box 4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5" name="Text Box 4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6" name="Text Box 4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7" name="Text Box 4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8" name="Text Box 4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19" name="Text Box 4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0" name="Text Box 4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1" name="Text Box 4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2" name="Text Box 4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3" name="Text Box 4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4" name="Text Box 4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5" name="Text Box 4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6" name="Text Box 4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7" name="Text Box 4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8" name="Text Box 4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29" name="Text Box 4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0" name="Text Box 4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1" name="Text Box 4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2" name="Text Box 4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3" name="Text Box 4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4" name="Text Box 4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5" name="Text Box 4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6" name="Text Box 4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7" name="Text Box 4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8" name="Text Box 4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39" name="Text Box 4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0" name="Text Box 4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1" name="Text Box 4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2" name="Text Box 4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3" name="Text Box 4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4" name="Text Box 4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5" name="Text Box 4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6" name="Text Box 4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7" name="Text Box 4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8" name="Text Box 4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49" name="Text Box 4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0" name="Text Box 4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1" name="Text Box 4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2" name="Text Box 4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3" name="Text Box 4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4" name="Text Box 4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5" name="Text Box 4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6" name="Text Box 4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7" name="Text Box 4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8" name="Text Box 4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59" name="Text Box 4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0" name="Text Box 4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1" name="Text Box 4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2" name="Text Box 4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3" name="Text Box 4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4" name="Text Box 4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5" name="Text Box 4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6" name="Text Box 4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7" name="Text Box 4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8" name="Text Box 4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69" name="Text Box 4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0" name="Text Box 4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1" name="Text Box 4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2" name="Text Box 4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3" name="Text Box 4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4" name="Text Box 4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5" name="Text Box 4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6" name="Text Box 4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7" name="Text Box 4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8" name="Text Box 4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79" name="Text Box 4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0" name="Text Box 4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1" name="Text Box 4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2" name="Text Box 4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3" name="Text Box 4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4" name="Text Box 4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5" name="Text Box 4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6" name="Text Box 4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7" name="Text Box 4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8" name="Text Box 4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89" name="Text Box 4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0" name="Text Box 4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1" name="Text Box 4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2" name="Text Box 4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3" name="Text Box 4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4" name="Text Box 4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5" name="Text Box 4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6" name="Text Box 4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7" name="Text Box 4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8" name="Text Box 4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899" name="Text Box 4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0" name="Text Box 4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1" name="Text Box 4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2" name="Text Box 4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3" name="Text Box 4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4" name="Text Box 4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5" name="Text Box 4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6" name="Text Box 4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7" name="Text Box 4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8" name="Text Box 4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09" name="Text Box 4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0" name="Text Box 4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1" name="Text Box 4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2" name="Text Box 4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3" name="Text Box 4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4" name="Text Box 4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5" name="Text Box 4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6" name="Text Box 4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7" name="Text Box 4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8" name="Text Box 4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19" name="Text Box 4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0" name="Text Box 4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1" name="Text Box 4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2" name="Text Box 4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3" name="Text Box 4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4" name="Text Box 4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5" name="Text Box 4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6" name="Text Box 4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7" name="Text Box 4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8" name="Text Box 4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29" name="Text Box 4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0" name="Text Box 4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1" name="Text Box 4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2" name="Text Box 4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3" name="Text Box 4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4" name="Text Box 4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5" name="Text Box 4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6" name="Text Box 4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7" name="Text Box 4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8" name="Text Box 4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39" name="Text Box 4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0" name="Text Box 4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1" name="Text Box 4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2" name="Text Box 4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3" name="Text Box 4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4" name="Text Box 4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5" name="Text Box 4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6" name="Text Box 4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7" name="Text Box 4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8" name="Text Box 4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49" name="Text Box 4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0" name="Text Box 4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1" name="Text Box 4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2" name="Text Box 4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3" name="Text Box 4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4" name="Text Box 4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5" name="Text Box 4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6" name="Text Box 4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7" name="Text Box 4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8" name="Text Box 4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59" name="Text Box 4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0" name="Text Box 4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1" name="Text Box 4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2" name="Text Box 4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3" name="Text Box 4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4" name="Text Box 4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5" name="Text Box 4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6" name="Text Box 4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7" name="Text Box 4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8" name="Text Box 4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69" name="Text Box 4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0" name="Text Box 4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1" name="Text Box 4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2" name="Text Box 4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3" name="Text Box 4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4" name="Text Box 4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5" name="Text Box 4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6" name="Text Box 4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7" name="Text Box 4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8" name="Text Box 4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79" name="Text Box 4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0" name="Text Box 4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1" name="Text Box 4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2" name="Text Box 4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3" name="Text Box 4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4" name="Text Box 4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5" name="Text Box 4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6" name="Text Box 4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7" name="Text Box 4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8" name="Text Box 4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89" name="Text Box 4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0" name="Text Box 4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1" name="Text Box 4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2" name="Text Box 4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3" name="Text Box 4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4" name="Text Box 4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5" name="Text Box 4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6" name="Text Box 4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7" name="Text Box 4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8" name="Text Box 4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7999" name="Text Box 4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0" name="Text Box 4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1" name="Text Box 4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2" name="Text Box 4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3" name="Text Box 4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4" name="Text Box 4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5" name="Text Box 4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6" name="Text Box 4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7" name="Text Box 4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8" name="Text Box 4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09" name="Text Box 4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0" name="Text Box 4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1" name="Text Box 4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2" name="Text Box 4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3" name="Text Box 4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4" name="Text Box 4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5" name="Text Box 4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6" name="Text Box 4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7" name="Text Box 4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8" name="Text Box 5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19" name="Text Box 5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0" name="Text Box 5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1" name="Text Box 5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2" name="Text Box 5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3" name="Text Box 5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4" name="Text Box 5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5" name="Text Box 5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6" name="Text Box 5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7" name="Text Box 5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8" name="Text Box 5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29" name="Text Box 5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0" name="Text Box 5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1" name="Text Box 5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2" name="Text Box 5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3" name="Text Box 5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4" name="Text Box 5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5" name="Text Box 5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6" name="Text Box 5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7" name="Text Box 5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8" name="Text Box 5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39" name="Text Box 5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0" name="Text Box 5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1" name="Text Box 5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2" name="Text Box 5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3" name="Text Box 5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4" name="Text Box 5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5" name="Text Box 5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6" name="Text Box 5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7" name="Text Box 5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8" name="Text Box 5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49" name="Text Box 5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0" name="Text Box 5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1" name="Text Box 5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2" name="Text Box 5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3" name="Text Box 5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4" name="Text Box 5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5" name="Text Box 5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6" name="Text Box 5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7" name="Text Box 5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8" name="Text Box 5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59" name="Text Box 5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0" name="Text Box 5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1" name="Text Box 5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2" name="Text Box 5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3" name="Text Box 5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4" name="Text Box 5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5" name="Text Box 5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6" name="Text Box 5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7" name="Text Box 5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8" name="Text Box 5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69" name="Text Box 5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0" name="Text Box 5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1" name="Text Box 5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2" name="Text Box 5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3" name="Text Box 5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4" name="Text Box 5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5" name="Text Box 5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6" name="Text Box 5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7" name="Text Box 5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8" name="Text Box 5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79" name="Text Box 5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0" name="Text Box 5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1" name="Text Box 5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2" name="Text Box 5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3" name="Text Box 5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4" name="Text Box 5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5" name="Text Box 5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6" name="Text Box 5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7" name="Text Box 5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8" name="Text Box 5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89" name="Text Box 5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0" name="Text Box 5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1" name="Text Box 5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2" name="Text Box 5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3" name="Text Box 5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4" name="Text Box 5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5" name="Text Box 5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6" name="Text Box 5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7" name="Text Box 5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8" name="Text Box 5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099" name="Text Box 5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0" name="Text Box 5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1" name="Text Box 5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2" name="Text Box 5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3" name="Text Box 5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4" name="Text Box 5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5" name="Text Box 5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6" name="Text Box 5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7" name="Text Box 5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8" name="Text Box 5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09" name="Text Box 5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0" name="Text Box 5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1" name="Text Box 5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2" name="Text Box 5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3" name="Text Box 5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4" name="Text Box 5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5" name="Text Box 5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6" name="Text Box 5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7" name="Text Box 5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8" name="Text Box 5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19" name="Text Box 5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0" name="Text Box 5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1" name="Text Box 5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2" name="Text Box 5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3" name="Text Box 5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4" name="Text Box 5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5" name="Text Box 5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6" name="Text Box 5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7" name="Text Box 5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8" name="Text Box 5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29" name="Text Box 5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0" name="Text Box 5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1" name="Text Box 5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2" name="Text Box 5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3" name="Text Box 5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4" name="Text Box 5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5" name="Text Box 5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6" name="Text Box 5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7" name="Text Box 5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8" name="Text Box 5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39" name="Text Box 5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0" name="Text Box 5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1" name="Text Box 5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2" name="Text Box 5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3" name="Text Box 5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4" name="Text Box 5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5" name="Text Box 5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6" name="Text Box 5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7" name="Text Box 5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8" name="Text Box 5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49" name="Text Box 5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0" name="Text Box 5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1" name="Text Box 5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2" name="Text Box 5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3" name="Text Box 5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4" name="Text Box 5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5" name="Text Box 5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6" name="Text Box 5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7" name="Text Box 5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8" name="Text Box 5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59" name="Text Box 5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0" name="Text Box 5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1" name="Text Box 5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2" name="Text Box 5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3" name="Text Box 5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4" name="Text Box 5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5" name="Text Box 5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6" name="Text Box 5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7" name="Text Box 5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8" name="Text Box 5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69" name="Text Box 5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0" name="Text Box 5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1" name="Text Box 5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2" name="Text Box 5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3" name="Text Box 5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4" name="Text Box 5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5" name="Text Box 5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6" name="Text Box 5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7" name="Text Box 5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8" name="Text Box 5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79" name="Text Box 5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0" name="Text Box 5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1" name="Text Box 5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2" name="Text Box 5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3" name="Text Box 5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4" name="Text Box 5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5" name="Text Box 5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6" name="Text Box 5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7" name="Text Box 5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8" name="Text Box 5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89" name="Text Box 5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0" name="Text Box 5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1" name="Text Box 5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2" name="Text Box 5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3" name="Text Box 5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4" name="Text Box 5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5" name="Text Box 5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6" name="Text Box 5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7" name="Text Box 5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8" name="Text Box 5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199" name="Text Box 5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0" name="Text Box 5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1" name="Text Box 5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2" name="Text Box 5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3" name="Text Box 5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4" name="Text Box 5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5" name="Text Box 5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6" name="Text Box 5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7" name="Text Box 5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8" name="Text Box 5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09" name="Text Box 5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0" name="Text Box 5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1" name="Text Box 5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2" name="Text Box 5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3" name="Text Box 5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4" name="Text Box 5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5" name="Text Box 5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6" name="Text Box 5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7" name="Text Box 5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8" name="Text Box 5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19" name="Text Box 5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0" name="Text Box 5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1" name="Text Box 5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2" name="Text Box 5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3" name="Text Box 5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4" name="Text Box 5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5" name="Text Box 5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6" name="Text Box 5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7" name="Text Box 5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8" name="Text Box 5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29" name="Text Box 5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0" name="Text Box 5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1" name="Text Box 5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2" name="Text Box 5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3" name="Text Box 5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4" name="Text Box 5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5" name="Text Box 5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6" name="Text Box 5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7" name="Text Box 5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8" name="Text Box 5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39" name="Text Box 5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0" name="Text Box 5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1" name="Text Box 5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2" name="Text Box 5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3" name="Text Box 5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4" name="Text Box 5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5" name="Text Box 5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6" name="Text Box 5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7" name="Text Box 5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8" name="Text Box 5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49" name="Text Box 5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0" name="Text Box 5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1" name="Text Box 5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2" name="Text Box 5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3" name="Text Box 5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4" name="Text Box 5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5" name="Text Box 5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6" name="Text Box 5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7" name="Text Box 5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8" name="Text Box 5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59" name="Text Box 5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0" name="Text Box 5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1" name="Text Box 5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2" name="Text Box 5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3" name="Text Box 5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4" name="Text Box 5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5" name="Text Box 5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6" name="Text Box 5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7" name="Text Box 5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8" name="Text Box 5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69" name="Text Box 5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0" name="Text Box 5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1" name="Text Box 5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2" name="Text Box 5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3" name="Text Box 5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4" name="Text Box 5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5" name="Text Box 5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6" name="Text Box 5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7" name="Text Box 5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8" name="Text Box 5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79" name="Text Box 5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0" name="Text Box 5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1" name="Text Box 5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2" name="Text Box 5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3" name="Text Box 5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4" name="Text Box 5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5" name="Text Box 5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6" name="Text Box 5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7" name="Text Box 5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8" name="Text Box 5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89" name="Text Box 5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0" name="Text Box 5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1" name="Text Box 5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2" name="Text Box 5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3" name="Text Box 5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4" name="Text Box 5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5" name="Text Box 5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6" name="Text Box 5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7" name="Text Box 5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8" name="Text Box 5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299" name="Text Box 5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0" name="Text Box 5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1" name="Text Box 5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2" name="Text Box 5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3" name="Text Box 5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4" name="Text Box 5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5" name="Text Box 5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6" name="Text Box 5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7" name="Text Box 5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8" name="Text Box 5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09" name="Text Box 5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0" name="Text Box 5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1" name="Text Box 5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2" name="Text Box 5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3" name="Text Box 5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4" name="Text Box 5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5" name="Text Box 5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6" name="Text Box 5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7" name="Text Box 5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8" name="Text Box 5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19" name="Text Box 5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0" name="Text Box 5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1" name="Text Box 5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2" name="Text Box 5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3" name="Text Box 5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4" name="Text Box 5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5" name="Text Box 5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6" name="Text Box 5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7" name="Text Box 5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8" name="Text Box 5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29" name="Text Box 5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0" name="Text Box 5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1" name="Text Box 5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2" name="Text Box 5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3" name="Text Box 5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4" name="Text Box 5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5" name="Text Box 5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6" name="Text Box 5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7" name="Text Box 5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8" name="Text Box 5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39" name="Text Box 5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0" name="Text Box 5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1" name="Text Box 5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2" name="Text Box 5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3" name="Text Box 5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4" name="Text Box 5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5" name="Text Box 5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6" name="Text Box 5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7" name="Text Box 5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8" name="Text Box 5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49" name="Text Box 5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0" name="Text Box 5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1" name="Text Box 5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2" name="Text Box 5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3" name="Text Box 5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4" name="Text Box 5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5" name="Text Box 5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6" name="Text Box 5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7" name="Text Box 5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8" name="Text Box 5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59" name="Text Box 5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0" name="Text Box 5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1" name="Text Box 5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2" name="Text Box 5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3" name="Text Box 5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4" name="Text Box 5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5" name="Text Box 5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6" name="Text Box 5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7" name="Text Box 5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8" name="Text Box 5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69" name="Text Box 5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0" name="Text Box 5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1" name="Text Box 5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2" name="Text Box 5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3" name="Text Box 5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4" name="Text Box 5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5" name="Text Box 5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6" name="Text Box 5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7" name="Text Box 5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8" name="Text Box 5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79" name="Text Box 5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0" name="Text Box 5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1" name="Text Box 5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2" name="Text Box 5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3" name="Text Box 5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4" name="Text Box 5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5" name="Text Box 5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6" name="Text Box 5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7" name="Text Box 5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8" name="Text Box 5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89" name="Text Box 5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0" name="Text Box 5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1" name="Text Box 5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2" name="Text Box 5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3" name="Text Box 5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4" name="Text Box 5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5" name="Text Box 5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6" name="Text Box 5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7" name="Text Box 5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8" name="Text Box 5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399" name="Text Box 5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0" name="Text Box 5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1" name="Text Box 5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2" name="Text Box 5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3" name="Text Box 5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4" name="Text Box 5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5" name="Text Box 5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6" name="Text Box 5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7" name="Text Box 5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8" name="Text Box 5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09" name="Text Box 5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0" name="Text Box 5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1" name="Text Box 5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2" name="Text Box 5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3" name="Text Box 5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4" name="Text Box 5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5" name="Text Box 5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6" name="Text Box 5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7" name="Text Box 5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8" name="Text Box 5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19" name="Text Box 5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0" name="Text Box 5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1" name="Text Box 5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2" name="Text Box 5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3" name="Text Box 5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4" name="Text Box 5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8425" name="Text Box 5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26" name="Text Box 5427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27" name="Text Box 5428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28" name="Text Box 5429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29" name="Text Box 5430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0" name="Text Box 5431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1" name="Text Box 5432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2" name="Text Box 5433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3" name="Text Box 5434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4" name="Text Box 5435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5" name="Text Box 5436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6" name="Text Box 5437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7" name="Text Box 5438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8" name="Text Box 5439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39" name="Text Box 5440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0" name="Text Box 5441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1" name="Text Box 5442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2" name="Text Box 5443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3" name="Text Box 5444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4" name="Text Box 5445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5" name="Text Box 5446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6" name="Text Box 5447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7" name="Text Box 5448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8" name="Text Box 5449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49" name="Text Box 5450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0" name="Text Box 5451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1" name="Text Box 5452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2" name="Text Box 5453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3" name="Text Box 5454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4" name="Text Box 5455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5" name="Text Box 5456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6" name="Text Box 5457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7" name="Text Box 5458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8" name="Text Box 5459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59" name="Text Box 5460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60" name="Text Box 5461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61" name="Text Box 5462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62" name="Text Box 5463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63" name="Text Box 5464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64" name="Text Box 5465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65" name="Text Box 5466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66" name="Text Box 5467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19050</xdr:rowOff>
    </xdr:to>
    <xdr:sp macro="" textlink="">
      <xdr:nvSpPr>
        <xdr:cNvPr id="8467" name="Text Box 5468"/>
        <xdr:cNvSpPr txBox="1">
          <a:spLocks noChangeArrowheads="1"/>
        </xdr:cNvSpPr>
      </xdr:nvSpPr>
      <xdr:spPr bwMode="auto">
        <a:xfrm>
          <a:off x="4686300" y="5962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68" name="Text Box 25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69" name="Text Box 25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0" name="Text Box 25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1" name="Text Box 25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2" name="Text Box 25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3" name="Text Box 25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4" name="Text Box 25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5" name="Text Box 25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6" name="Text Box 25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7" name="Text Box 25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8" name="Text Box 25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79" name="Text Box 25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0" name="Text Box 25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1" name="Text Box 25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2" name="Text Box 26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3" name="Text Box 26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4" name="Text Box 26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5" name="Text Box 26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6" name="Text Box 26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7" name="Text Box 26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8" name="Text Box 26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89" name="Text Box 26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0" name="Text Box 26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1" name="Text Box 26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2" name="Text Box 26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3" name="Text Box 26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4" name="Text Box 26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5" name="Text Box 26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6" name="Text Box 26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7" name="Text Box 26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8" name="Text Box 26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499" name="Text Box 26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0" name="Text Box 26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1" name="Text Box 26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2" name="Text Box 26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3" name="Text Box 26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4" name="Text Box 26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5" name="Text Box 26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6" name="Text Box 26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7" name="Text Box 26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8" name="Text Box 26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09" name="Text Box 26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0" name="Text Box 26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1" name="Text Box 26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2" name="Text Box 26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3" name="Text Box 26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4" name="Text Box 26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5" name="Text Box 26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6" name="Text Box 26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7" name="Text Box 26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8" name="Text Box 26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19" name="Text Box 26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0" name="Text Box 26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1" name="Text Box 26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2" name="Text Box 26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3" name="Text Box 26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4" name="Text Box 26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5" name="Text Box 26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6" name="Text Box 26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7" name="Text Box 26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8" name="Text Box 26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29" name="Text Box 26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0" name="Text Box 26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1" name="Text Box 26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2" name="Text Box 26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3" name="Text Box 26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4" name="Text Box 26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5" name="Text Box 26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6" name="Text Box 26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7" name="Text Box 26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8" name="Text Box 26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39" name="Text Box 26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0" name="Text Box 27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1" name="Text Box 27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2" name="Text Box 27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3" name="Text Box 27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4" name="Text Box 27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5" name="Text Box 27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6" name="Text Box 27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7" name="Text Box 27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8" name="Text Box 27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49" name="Text Box 27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0" name="Text Box 27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1" name="Text Box 27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2" name="Text Box 27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3" name="Text Box 27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4" name="Text Box 27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5" name="Text Box 27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6" name="Text Box 27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7" name="Text Box 27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8" name="Text Box 27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59" name="Text Box 27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0" name="Text Box 27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1" name="Text Box 27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2" name="Text Box 27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3" name="Text Box 27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4" name="Text Box 27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5" name="Text Box 27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6" name="Text Box 27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7" name="Text Box 27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8" name="Text Box 27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69" name="Text Box 27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0" name="Text Box 27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1" name="Text Box 27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2" name="Text Box 27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3" name="Text Box 27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4" name="Text Box 27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5" name="Text Box 27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6" name="Text Box 27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7" name="Text Box 27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8" name="Text Box 27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79" name="Text Box 27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0" name="Text Box 27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1" name="Text Box 27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2" name="Text Box 27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3" name="Text Box 27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4" name="Text Box 27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5" name="Text Box 27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6" name="Text Box 27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7" name="Text Box 27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8" name="Text Box 27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89" name="Text Box 27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0" name="Text Box 27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1" name="Text Box 27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2" name="Text Box 27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3" name="Text Box 27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4" name="Text Box 27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5" name="Text Box 27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6" name="Text Box 27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7" name="Text Box 27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8" name="Text Box 27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599" name="Text Box 27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0" name="Text Box 27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1" name="Text Box 27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2" name="Text Box 27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3" name="Text Box 27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4" name="Text Box 27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5" name="Text Box 27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6" name="Text Box 27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7" name="Text Box 27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8" name="Text Box 27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09" name="Text Box 27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0" name="Text Box 27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1" name="Text Box 27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2" name="Text Box 27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3" name="Text Box 27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4" name="Text Box 27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5" name="Text Box 27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6" name="Text Box 27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7" name="Text Box 27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8" name="Text Box 27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19" name="Text Box 27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0" name="Text Box 27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1" name="Text Box 27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2" name="Text Box 27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3" name="Text Box 27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4" name="Text Box 27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5" name="Text Box 27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6" name="Text Box 27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7" name="Text Box 27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8" name="Text Box 27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29" name="Text Box 27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0" name="Text Box 27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1" name="Text Box 27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2" name="Text Box 27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3" name="Text Box 27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4" name="Text Box 27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5" name="Text Box 27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6" name="Text Box 27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7" name="Text Box 27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8" name="Text Box 27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39" name="Text Box 27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0" name="Text Box 28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1" name="Text Box 28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2" name="Text Box 28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3" name="Text Box 28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4" name="Text Box 28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5" name="Text Box 28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6" name="Text Box 28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7" name="Text Box 28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8" name="Text Box 28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49" name="Text Box 28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0" name="Text Box 28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1" name="Text Box 28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2" name="Text Box 28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3" name="Text Box 28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4" name="Text Box 28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5" name="Text Box 28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6" name="Text Box 28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7" name="Text Box 28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8" name="Text Box 28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59" name="Text Box 28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0" name="Text Box 28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1" name="Text Box 28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2" name="Text Box 28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3" name="Text Box 28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4" name="Text Box 28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5" name="Text Box 28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6" name="Text Box 28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7" name="Text Box 28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8" name="Text Box 28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69" name="Text Box 28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0" name="Text Box 28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1" name="Text Box 28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2" name="Text Box 28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3" name="Text Box 28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4" name="Text Box 28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5" name="Text Box 28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6" name="Text Box 28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7" name="Text Box 28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8" name="Text Box 28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79" name="Text Box 28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0" name="Text Box 28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1" name="Text Box 28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2" name="Text Box 28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3" name="Text Box 28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4" name="Text Box 28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5" name="Text Box 28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6" name="Text Box 28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7" name="Text Box 28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8" name="Text Box 28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89" name="Text Box 28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0" name="Text Box 28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1" name="Text Box 28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2" name="Text Box 28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3" name="Text Box 28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4" name="Text Box 28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5" name="Text Box 28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6" name="Text Box 28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7" name="Text Box 28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8" name="Text Box 28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699" name="Text Box 28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0" name="Text Box 28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1" name="Text Box 28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2" name="Text Box 28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3" name="Text Box 28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4" name="Text Box 28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5" name="Text Box 28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6" name="Text Box 28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7" name="Text Box 28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8" name="Text Box 28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09" name="Text Box 28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0" name="Text Box 28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1" name="Text Box 28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2" name="Text Box 28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3" name="Text Box 28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4" name="Text Box 28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5" name="Text Box 28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6" name="Text Box 28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7" name="Text Box 28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8" name="Text Box 28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19" name="Text Box 28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0" name="Text Box 28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1" name="Text Box 28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2" name="Text Box 28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3" name="Text Box 28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4" name="Text Box 28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5" name="Text Box 28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6" name="Text Box 28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7" name="Text Box 28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8" name="Text Box 28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29" name="Text Box 28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0" name="Text Box 28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1" name="Text Box 28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2" name="Text Box 28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3" name="Text Box 28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4" name="Text Box 28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5" name="Text Box 28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6" name="Text Box 28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7" name="Text Box 28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8" name="Text Box 28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39" name="Text Box 28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0" name="Text Box 29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1" name="Text Box 29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2" name="Text Box 29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3" name="Text Box 29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4" name="Text Box 29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5" name="Text Box 29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6" name="Text Box 29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7" name="Text Box 29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8" name="Text Box 29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49" name="Text Box 29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0" name="Text Box 29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1" name="Text Box 29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2" name="Text Box 29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3" name="Text Box 29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4" name="Text Box 29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5" name="Text Box 29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6" name="Text Box 29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7" name="Text Box 29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8" name="Text Box 29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59" name="Text Box 29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0" name="Text Box 29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1" name="Text Box 29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2" name="Text Box 29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3" name="Text Box 29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4" name="Text Box 29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5" name="Text Box 29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6" name="Text Box 29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7" name="Text Box 29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8" name="Text Box 29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69" name="Text Box 29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0" name="Text Box 29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1" name="Text Box 29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2" name="Text Box 29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3" name="Text Box 29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4" name="Text Box 29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5" name="Text Box 29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6" name="Text Box 29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7" name="Text Box 29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8" name="Text Box 29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79" name="Text Box 29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0" name="Text Box 29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1" name="Text Box 29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2" name="Text Box 29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3" name="Text Box 29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4" name="Text Box 29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5" name="Text Box 29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6" name="Text Box 29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7" name="Text Box 29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8" name="Text Box 29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89" name="Text Box 29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0" name="Text Box 29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1" name="Text Box 29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2" name="Text Box 29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3" name="Text Box 29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4" name="Text Box 29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5" name="Text Box 29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6" name="Text Box 29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7" name="Text Box 29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8" name="Text Box 29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799" name="Text Box 29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0" name="Text Box 29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1" name="Text Box 29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2" name="Text Box 29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3" name="Text Box 29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4" name="Text Box 29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5" name="Text Box 29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6" name="Text Box 29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7" name="Text Box 29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8" name="Text Box 29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09" name="Text Box 29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0" name="Text Box 29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1" name="Text Box 29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2" name="Text Box 29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3" name="Text Box 29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4" name="Text Box 29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5" name="Text Box 29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6" name="Text Box 29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7" name="Text Box 29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8" name="Text Box 29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19" name="Text Box 29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0" name="Text Box 29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1" name="Text Box 29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2" name="Text Box 29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3" name="Text Box 29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4" name="Text Box 29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5" name="Text Box 29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6" name="Text Box 29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7" name="Text Box 29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8" name="Text Box 29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29" name="Text Box 29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0" name="Text Box 29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1" name="Text Box 29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2" name="Text Box 29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3" name="Text Box 29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4" name="Text Box 29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5" name="Text Box 29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6" name="Text Box 29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7" name="Text Box 29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8" name="Text Box 29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39" name="Text Box 29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0" name="Text Box 30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1" name="Text Box 30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2" name="Text Box 30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3" name="Text Box 30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4" name="Text Box 30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5" name="Text Box 30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6" name="Text Box 30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7" name="Text Box 30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8" name="Text Box 30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49" name="Text Box 30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0" name="Text Box 30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1" name="Text Box 30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2" name="Text Box 30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3" name="Text Box 30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4" name="Text Box 30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5" name="Text Box 30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6" name="Text Box 30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7" name="Text Box 30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8" name="Text Box 30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59" name="Text Box 30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0" name="Text Box 30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1" name="Text Box 30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2" name="Text Box 30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3" name="Text Box 30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4" name="Text Box 30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5" name="Text Box 30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6" name="Text Box 30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7" name="Text Box 30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8" name="Text Box 30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69" name="Text Box 30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0" name="Text Box 30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1" name="Text Box 30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2" name="Text Box 30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3" name="Text Box 30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4" name="Text Box 30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5" name="Text Box 30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6" name="Text Box 30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7" name="Text Box 30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8" name="Text Box 30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79" name="Text Box 30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0" name="Text Box 30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1" name="Text Box 30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2" name="Text Box 30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3" name="Text Box 30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4" name="Text Box 30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5" name="Text Box 30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6" name="Text Box 30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7" name="Text Box 30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8" name="Text Box 30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89" name="Text Box 30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0" name="Text Box 30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1" name="Text Box 30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2" name="Text Box 30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3" name="Text Box 30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4" name="Text Box 30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5" name="Text Box 30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6" name="Text Box 30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7" name="Text Box 30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8" name="Text Box 30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899" name="Text Box 30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0" name="Text Box 30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1" name="Text Box 30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2" name="Text Box 30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3" name="Text Box 30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4" name="Text Box 30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5" name="Text Box 30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6" name="Text Box 30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7" name="Text Box 30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8" name="Text Box 30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09" name="Text Box 30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0" name="Text Box 30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1" name="Text Box 30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2" name="Text Box 30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3" name="Text Box 30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4" name="Text Box 30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5" name="Text Box 30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6" name="Text Box 30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7" name="Text Box 30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8" name="Text Box 30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19" name="Text Box 30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0" name="Text Box 30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1" name="Text Box 30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2" name="Text Box 30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3" name="Text Box 30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4" name="Text Box 30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5" name="Text Box 30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6" name="Text Box 30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7" name="Text Box 30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8" name="Text Box 30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29" name="Text Box 30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0" name="Text Box 30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1" name="Text Box 30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2" name="Text Box 30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3" name="Text Box 30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4" name="Text Box 30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5" name="Text Box 30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6" name="Text Box 30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7" name="Text Box 30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8" name="Text Box 30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39" name="Text Box 30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0" name="Text Box 31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1" name="Text Box 31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2" name="Text Box 31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3" name="Text Box 31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4" name="Text Box 31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5" name="Text Box 31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6" name="Text Box 31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7" name="Text Box 31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8" name="Text Box 31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49" name="Text Box 31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0" name="Text Box 31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1" name="Text Box 31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2" name="Text Box 31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3" name="Text Box 31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4" name="Text Box 31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5" name="Text Box 31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6" name="Text Box 31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7" name="Text Box 31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8" name="Text Box 31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59" name="Text Box 31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0" name="Text Box 31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1" name="Text Box 31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2" name="Text Box 31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3" name="Text Box 31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4" name="Text Box 31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5" name="Text Box 31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6" name="Text Box 31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7" name="Text Box 31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8" name="Text Box 31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69" name="Text Box 31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0" name="Text Box 31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1" name="Text Box 31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2" name="Text Box 31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3" name="Text Box 31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4" name="Text Box 31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5" name="Text Box 31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6" name="Text Box 31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7" name="Text Box 31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8" name="Text Box 31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79" name="Text Box 31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0" name="Text Box 31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1" name="Text Box 31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2" name="Text Box 31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3" name="Text Box 31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4" name="Text Box 31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5" name="Text Box 31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6" name="Text Box 31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7" name="Text Box 31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8" name="Text Box 31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89" name="Text Box 31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0" name="Text Box 31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1" name="Text Box 31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2" name="Text Box 31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3" name="Text Box 31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4" name="Text Box 31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5" name="Text Box 31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6" name="Text Box 31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7" name="Text Box 31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8" name="Text Box 31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8999" name="Text Box 31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0" name="Text Box 31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1" name="Text Box 31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2" name="Text Box 31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3" name="Text Box 31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4" name="Text Box 31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5" name="Text Box 31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6" name="Text Box 31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7" name="Text Box 31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8" name="Text Box 31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09" name="Text Box 31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0" name="Text Box 31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1" name="Text Box 31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2" name="Text Box 31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3" name="Text Box 31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4" name="Text Box 31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5" name="Text Box 31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6" name="Text Box 31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7" name="Text Box 31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8" name="Text Box 31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19" name="Text Box 31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0" name="Text Box 31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1" name="Text Box 31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2" name="Text Box 31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3" name="Text Box 31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4" name="Text Box 31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5" name="Text Box 31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6" name="Text Box 31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7" name="Text Box 31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8" name="Text Box 31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29" name="Text Box 31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0" name="Text Box 31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1" name="Text Box 31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2" name="Text Box 31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3" name="Text Box 31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4" name="Text Box 31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5" name="Text Box 31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6" name="Text Box 31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7" name="Text Box 31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8" name="Text Box 31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39" name="Text Box 31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0" name="Text Box 32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1" name="Text Box 32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2" name="Text Box 32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3" name="Text Box 32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4" name="Text Box 32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5" name="Text Box 32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6" name="Text Box 32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7" name="Text Box 32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8" name="Text Box 32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49" name="Text Box 32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0" name="Text Box 32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1" name="Text Box 32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2" name="Text Box 32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3" name="Text Box 32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4" name="Text Box 32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5" name="Text Box 32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6" name="Text Box 32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7" name="Text Box 32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8" name="Text Box 32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59" name="Text Box 32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0" name="Text Box 32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1" name="Text Box 32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2" name="Text Box 32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3" name="Text Box 32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4" name="Text Box 32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5" name="Text Box 32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6" name="Text Box 32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7" name="Text Box 32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8" name="Text Box 32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69" name="Text Box 32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0" name="Text Box 32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1" name="Text Box 32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2" name="Text Box 32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3" name="Text Box 32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4" name="Text Box 32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5" name="Text Box 32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6" name="Text Box 32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7" name="Text Box 32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8" name="Text Box 32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79" name="Text Box 32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0" name="Text Box 32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1" name="Text Box 32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2" name="Text Box 32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3" name="Text Box 32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4" name="Text Box 32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5" name="Text Box 32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6" name="Text Box 32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7" name="Text Box 32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8" name="Text Box 32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89" name="Text Box 32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0" name="Text Box 32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1" name="Text Box 32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2" name="Text Box 32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3" name="Text Box 32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4" name="Text Box 32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5" name="Text Box 32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6" name="Text Box 32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7" name="Text Box 32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8" name="Text Box 32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099" name="Text Box 32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0" name="Text Box 32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1" name="Text Box 32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2" name="Text Box 32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3" name="Text Box 32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4" name="Text Box 32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5" name="Text Box 32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6" name="Text Box 32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7" name="Text Box 32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8" name="Text Box 32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09" name="Text Box 32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0" name="Text Box 32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1" name="Text Box 32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2" name="Text Box 32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3" name="Text Box 32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4" name="Text Box 32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5" name="Text Box 32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6" name="Text Box 32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7" name="Text Box 32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8" name="Text Box 32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19" name="Text Box 32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0" name="Text Box 32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1" name="Text Box 32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2" name="Text Box 32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3" name="Text Box 32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4" name="Text Box 32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5" name="Text Box 32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6" name="Text Box 32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7" name="Text Box 32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8" name="Text Box 32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29" name="Text Box 32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0" name="Text Box 32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1" name="Text Box 32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2" name="Text Box 32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3" name="Text Box 32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4" name="Text Box 32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5" name="Text Box 32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6" name="Text Box 32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7" name="Text Box 32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8" name="Text Box 32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39" name="Text Box 32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0" name="Text Box 33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1" name="Text Box 33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2" name="Text Box 33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3" name="Text Box 33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4" name="Text Box 33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5" name="Text Box 33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6" name="Text Box 33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7" name="Text Box 33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8" name="Text Box 33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49" name="Text Box 33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0" name="Text Box 33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1" name="Text Box 33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2" name="Text Box 33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3" name="Text Box 33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4" name="Text Box 33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5" name="Text Box 33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6" name="Text Box 33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7" name="Text Box 33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8" name="Text Box 33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59" name="Text Box 33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0" name="Text Box 33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1" name="Text Box 33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2" name="Text Box 33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3" name="Text Box 33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4" name="Text Box 33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5" name="Text Box 33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6" name="Text Box 33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7" name="Text Box 33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8" name="Text Box 33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69" name="Text Box 33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0" name="Text Box 33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1" name="Text Box 33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2" name="Text Box 33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3" name="Text Box 33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4" name="Text Box 33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5" name="Text Box 33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6" name="Text Box 33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7" name="Text Box 33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8" name="Text Box 33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79" name="Text Box 33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0" name="Text Box 33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1" name="Text Box 33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2" name="Text Box 33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3" name="Text Box 33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4" name="Text Box 33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5" name="Text Box 33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6" name="Text Box 33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7" name="Text Box 33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8" name="Text Box 33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89" name="Text Box 33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0" name="Text Box 33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1" name="Text Box 33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2" name="Text Box 33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3" name="Text Box 33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4" name="Text Box 33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5" name="Text Box 33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6" name="Text Box 33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7" name="Text Box 33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8" name="Text Box 33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199" name="Text Box 33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0" name="Text Box 33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1" name="Text Box 33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2" name="Text Box 33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3" name="Text Box 33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4" name="Text Box 33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5" name="Text Box 33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6" name="Text Box 33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7" name="Text Box 33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8" name="Text Box 33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09" name="Text Box 33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0" name="Text Box 33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1" name="Text Box 33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2" name="Text Box 33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3" name="Text Box 33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4" name="Text Box 33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5" name="Text Box 33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6" name="Text Box 33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7" name="Text Box 33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8" name="Text Box 33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19" name="Text Box 33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0" name="Text Box 33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1" name="Text Box 33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2" name="Text Box 33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3" name="Text Box 33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4" name="Text Box 33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5" name="Text Box 33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6" name="Text Box 33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7" name="Text Box 33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8" name="Text Box 33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29" name="Text Box 33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0" name="Text Box 33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1" name="Text Box 33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2" name="Text Box 33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3" name="Text Box 33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4" name="Text Box 33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5" name="Text Box 33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6" name="Text Box 33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7" name="Text Box 33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8" name="Text Box 33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39" name="Text Box 33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0" name="Text Box 34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1" name="Text Box 34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2" name="Text Box 34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3" name="Text Box 34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4" name="Text Box 34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5" name="Text Box 34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6" name="Text Box 34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7" name="Text Box 34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8" name="Text Box 34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49" name="Text Box 34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0" name="Text Box 34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1" name="Text Box 34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2" name="Text Box 34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3" name="Text Box 34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4" name="Text Box 34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5" name="Text Box 34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6" name="Text Box 34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7" name="Text Box 34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8" name="Text Box 34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59" name="Text Box 34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0" name="Text Box 34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1" name="Text Box 34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2" name="Text Box 34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3" name="Text Box 34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4" name="Text Box 34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5" name="Text Box 34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6" name="Text Box 34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7" name="Text Box 34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8" name="Text Box 34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69" name="Text Box 34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0" name="Text Box 34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1" name="Text Box 34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2" name="Text Box 34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3" name="Text Box 34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4" name="Text Box 34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5" name="Text Box 34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6" name="Text Box 34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7" name="Text Box 34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8" name="Text Box 34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79" name="Text Box 34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0" name="Text Box 34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1" name="Text Box 34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2" name="Text Box 34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3" name="Text Box 34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4" name="Text Box 34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5" name="Text Box 34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6" name="Text Box 34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7" name="Text Box 34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8" name="Text Box 34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89" name="Text Box 34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0" name="Text Box 34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1" name="Text Box 34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2" name="Text Box 34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3" name="Text Box 34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4" name="Text Box 34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5" name="Text Box 34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6" name="Text Box 34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7" name="Text Box 34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8" name="Text Box 34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299" name="Text Box 34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0" name="Text Box 34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1" name="Text Box 34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2" name="Text Box 34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3" name="Text Box 34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4" name="Text Box 34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5" name="Text Box 34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6" name="Text Box 34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7" name="Text Box 34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8" name="Text Box 34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09" name="Text Box 34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0" name="Text Box 34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1" name="Text Box 34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2" name="Text Box 34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3" name="Text Box 34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4" name="Text Box 34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5" name="Text Box 34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6" name="Text Box 34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7" name="Text Box 34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8" name="Text Box 34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19" name="Text Box 34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0" name="Text Box 34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1" name="Text Box 34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2" name="Text Box 34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3" name="Text Box 34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4" name="Text Box 34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5" name="Text Box 34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6" name="Text Box 34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7" name="Text Box 34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8" name="Text Box 34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29" name="Text Box 34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0" name="Text Box 34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1" name="Text Box 34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2" name="Text Box 34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3" name="Text Box 34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4" name="Text Box 34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5" name="Text Box 34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6" name="Text Box 34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7" name="Text Box 34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8" name="Text Box 34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39" name="Text Box 34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0" name="Text Box 35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1" name="Text Box 35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2" name="Text Box 35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3" name="Text Box 35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4" name="Text Box 35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5" name="Text Box 35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6" name="Text Box 35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7" name="Text Box 35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8" name="Text Box 35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49" name="Text Box 35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0" name="Text Box 35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1" name="Text Box 35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2" name="Text Box 35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3" name="Text Box 35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4" name="Text Box 35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5" name="Text Box 35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6" name="Text Box 35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7" name="Text Box 35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8" name="Text Box 35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59" name="Text Box 35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0" name="Text Box 35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1" name="Text Box 35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2" name="Text Box 35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3" name="Text Box 35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4" name="Text Box 35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5" name="Text Box 35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6" name="Text Box 35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7" name="Text Box 35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8" name="Text Box 35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69" name="Text Box 35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0" name="Text Box 35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1" name="Text Box 35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2" name="Text Box 35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3" name="Text Box 35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4" name="Text Box 35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5" name="Text Box 35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6" name="Text Box 35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7" name="Text Box 35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8" name="Text Box 35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79" name="Text Box 35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0" name="Text Box 35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1" name="Text Box 35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2" name="Text Box 35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3" name="Text Box 35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4" name="Text Box 35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5" name="Text Box 35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6" name="Text Box 35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7" name="Text Box 35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8" name="Text Box 35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89" name="Text Box 35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0" name="Text Box 35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1" name="Text Box 35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2" name="Text Box 35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3" name="Text Box 35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4" name="Text Box 35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5" name="Text Box 35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6" name="Text Box 35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7" name="Text Box 35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8" name="Text Box 35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399" name="Text Box 35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0" name="Text Box 35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1" name="Text Box 35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2" name="Text Box 35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3" name="Text Box 35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4" name="Text Box 35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5" name="Text Box 35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6" name="Text Box 35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7" name="Text Box 35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8" name="Text Box 35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09" name="Text Box 35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0" name="Text Box 35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1" name="Text Box 35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2" name="Text Box 35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3" name="Text Box 35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4" name="Text Box 35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5" name="Text Box 35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6" name="Text Box 35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7" name="Text Box 35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8" name="Text Box 35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19" name="Text Box 35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0" name="Text Box 35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1" name="Text Box 35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2" name="Text Box 35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3" name="Text Box 35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4" name="Text Box 35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5" name="Text Box 35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6" name="Text Box 35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7" name="Text Box 35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8" name="Text Box 35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29" name="Text Box 35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0" name="Text Box 35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1" name="Text Box 35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2" name="Text Box 35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3" name="Text Box 35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4" name="Text Box 35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5" name="Text Box 35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6" name="Text Box 35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7" name="Text Box 35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8" name="Text Box 35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39" name="Text Box 35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0" name="Text Box 36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1" name="Text Box 36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2" name="Text Box 36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3" name="Text Box 36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4" name="Text Box 36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5" name="Text Box 36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6" name="Text Box 36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7" name="Text Box 36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8" name="Text Box 36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49" name="Text Box 36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0" name="Text Box 36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1" name="Text Box 36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2" name="Text Box 36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3" name="Text Box 36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4" name="Text Box 36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5" name="Text Box 36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6" name="Text Box 36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7" name="Text Box 36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8" name="Text Box 36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59" name="Text Box 36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0" name="Text Box 36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1" name="Text Box 36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2" name="Text Box 36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3" name="Text Box 36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4" name="Text Box 36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5" name="Text Box 36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6" name="Text Box 36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7" name="Text Box 36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8" name="Text Box 36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69" name="Text Box 36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0" name="Text Box 36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1" name="Text Box 36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2" name="Text Box 36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3" name="Text Box 36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4" name="Text Box 36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5" name="Text Box 36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6" name="Text Box 36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7" name="Text Box 36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8" name="Text Box 36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79" name="Text Box 36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0" name="Text Box 36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1" name="Text Box 36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2" name="Text Box 36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3" name="Text Box 36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4" name="Text Box 36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5" name="Text Box 36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6" name="Text Box 36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7" name="Text Box 36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8" name="Text Box 36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89" name="Text Box 36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0" name="Text Box 36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1" name="Text Box 36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2" name="Text Box 36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3" name="Text Box 36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4" name="Text Box 36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5" name="Text Box 36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6" name="Text Box 36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7" name="Text Box 36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8" name="Text Box 36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499" name="Text Box 36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0" name="Text Box 36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1" name="Text Box 36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2" name="Text Box 36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3" name="Text Box 36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4" name="Text Box 36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5" name="Text Box 36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6" name="Text Box 36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7" name="Text Box 36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8" name="Text Box 36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09" name="Text Box 36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0" name="Text Box 36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1" name="Text Box 36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2" name="Text Box 36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3" name="Text Box 36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4" name="Text Box 36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5" name="Text Box 36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6" name="Text Box 36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7" name="Text Box 36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8" name="Text Box 36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19" name="Text Box 36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0" name="Text Box 36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1" name="Text Box 36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2" name="Text Box 36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3" name="Text Box 36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4" name="Text Box 36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5" name="Text Box 36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6" name="Text Box 36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7" name="Text Box 36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8" name="Text Box 36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29" name="Text Box 36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0" name="Text Box 36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1" name="Text Box 36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2" name="Text Box 36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3" name="Text Box 36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4" name="Text Box 36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5" name="Text Box 36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6" name="Text Box 36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7" name="Text Box 36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8" name="Text Box 36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39" name="Text Box 36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0" name="Text Box 37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1" name="Text Box 37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2" name="Text Box 37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3" name="Text Box 37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4" name="Text Box 37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5" name="Text Box 37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6" name="Text Box 37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7" name="Text Box 37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8" name="Text Box 37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49" name="Text Box 37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0" name="Text Box 37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1" name="Text Box 37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2" name="Text Box 37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3" name="Text Box 37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4" name="Text Box 37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5" name="Text Box 37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6" name="Text Box 37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7" name="Text Box 37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8" name="Text Box 37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59" name="Text Box 37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0" name="Text Box 37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1" name="Text Box 37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2" name="Text Box 37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3" name="Text Box 37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4" name="Text Box 37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5" name="Text Box 37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6" name="Text Box 37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7" name="Text Box 37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8" name="Text Box 37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69" name="Text Box 37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0" name="Text Box 37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1" name="Text Box 37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2" name="Text Box 37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3" name="Text Box 37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4" name="Text Box 37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5" name="Text Box 37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6" name="Text Box 37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7" name="Text Box 37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8" name="Text Box 37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79" name="Text Box 37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0" name="Text Box 37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1" name="Text Box 37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2" name="Text Box 37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3" name="Text Box 37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4" name="Text Box 37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5" name="Text Box 37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6" name="Text Box 37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7" name="Text Box 37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8" name="Text Box 37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89" name="Text Box 37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0" name="Text Box 37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1" name="Text Box 37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2" name="Text Box 37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3" name="Text Box 37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4" name="Text Box 37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5" name="Text Box 37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6" name="Text Box 37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7" name="Text Box 37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8" name="Text Box 37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599" name="Text Box 37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0" name="Text Box 37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1" name="Text Box 37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2" name="Text Box 37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3" name="Text Box 37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4" name="Text Box 37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5" name="Text Box 37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6" name="Text Box 37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7" name="Text Box 37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8" name="Text Box 37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09" name="Text Box 37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0" name="Text Box 37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1" name="Text Box 37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2" name="Text Box 37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3" name="Text Box 37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4" name="Text Box 37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5" name="Text Box 37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6" name="Text Box 37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7" name="Text Box 37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8" name="Text Box 37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19" name="Text Box 37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0" name="Text Box 37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1" name="Text Box 37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2" name="Text Box 37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3" name="Text Box 37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4" name="Text Box 37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5" name="Text Box 37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6" name="Text Box 37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7" name="Text Box 37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8" name="Text Box 37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29" name="Text Box 37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0" name="Text Box 37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1" name="Text Box 37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2" name="Text Box 37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3" name="Text Box 37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4" name="Text Box 37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5" name="Text Box 37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6" name="Text Box 37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7" name="Text Box 37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8" name="Text Box 37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39" name="Text Box 37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0" name="Text Box 38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1" name="Text Box 38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2" name="Text Box 38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3" name="Text Box 38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4" name="Text Box 38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5" name="Text Box 38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6" name="Text Box 38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7" name="Text Box 38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8" name="Text Box 38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49" name="Text Box 38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0" name="Text Box 38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1" name="Text Box 38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2" name="Text Box 38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3" name="Text Box 38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4" name="Text Box 38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5" name="Text Box 38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6" name="Text Box 38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7" name="Text Box 38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8" name="Text Box 38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59" name="Text Box 38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0" name="Text Box 38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1" name="Text Box 38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2" name="Text Box 38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3" name="Text Box 38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4" name="Text Box 38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5" name="Text Box 38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6" name="Text Box 38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7" name="Text Box 38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8" name="Text Box 38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69" name="Text Box 38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0" name="Text Box 38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1" name="Text Box 38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2" name="Text Box 38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3" name="Text Box 38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4" name="Text Box 38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5" name="Text Box 38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6" name="Text Box 38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7" name="Text Box 38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8" name="Text Box 38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79" name="Text Box 38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0" name="Text Box 38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1" name="Text Box 38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2" name="Text Box 38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3" name="Text Box 38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4" name="Text Box 38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5" name="Text Box 38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6" name="Text Box 38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7" name="Text Box 38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8" name="Text Box 38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89" name="Text Box 38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0" name="Text Box 38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1" name="Text Box 38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2" name="Text Box 38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3" name="Text Box 38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4" name="Text Box 38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5" name="Text Box 38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6" name="Text Box 38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7" name="Text Box 38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8" name="Text Box 38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699" name="Text Box 38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0" name="Text Box 38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1" name="Text Box 38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2" name="Text Box 38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3" name="Text Box 38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4" name="Text Box 38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5" name="Text Box 38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6" name="Text Box 38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7" name="Text Box 38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8" name="Text Box 38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09" name="Text Box 38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0" name="Text Box 38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1" name="Text Box 38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2" name="Text Box 38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3" name="Text Box 38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4" name="Text Box 38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5" name="Text Box 38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6" name="Text Box 38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7" name="Text Box 38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8" name="Text Box 38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19" name="Text Box 38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0" name="Text Box 38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1" name="Text Box 38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2" name="Text Box 38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3" name="Text Box 38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4" name="Text Box 38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5" name="Text Box 38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6" name="Text Box 38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7" name="Text Box 38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8" name="Text Box 38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29" name="Text Box 38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0" name="Text Box 38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1" name="Text Box 38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2" name="Text Box 38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3" name="Text Box 38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4" name="Text Box 38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5" name="Text Box 38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6" name="Text Box 38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7" name="Text Box 38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8" name="Text Box 38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39" name="Text Box 38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0" name="Text Box 39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1" name="Text Box 39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2" name="Text Box 39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3" name="Text Box 39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4" name="Text Box 39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5" name="Text Box 39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6" name="Text Box 39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7" name="Text Box 39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8" name="Text Box 39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49" name="Text Box 39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0" name="Text Box 39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1" name="Text Box 39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2" name="Text Box 39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3" name="Text Box 39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4" name="Text Box 39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5" name="Text Box 39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6" name="Text Box 39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7" name="Text Box 39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8" name="Text Box 39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59" name="Text Box 39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0" name="Text Box 39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1" name="Text Box 39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2" name="Text Box 39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3" name="Text Box 39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4" name="Text Box 39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5" name="Text Box 39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6" name="Text Box 39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7" name="Text Box 39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8" name="Text Box 39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69" name="Text Box 39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0" name="Text Box 39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1" name="Text Box 39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2" name="Text Box 39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3" name="Text Box 39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4" name="Text Box 39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5" name="Text Box 39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6" name="Text Box 39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7" name="Text Box 39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8" name="Text Box 39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79" name="Text Box 39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0" name="Text Box 39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1" name="Text Box 39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2" name="Text Box 39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3" name="Text Box 39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4" name="Text Box 39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5" name="Text Box 39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6" name="Text Box 39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7" name="Text Box 39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8" name="Text Box 39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89" name="Text Box 39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0" name="Text Box 39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1" name="Text Box 39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2" name="Text Box 39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3" name="Text Box 39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4" name="Text Box 39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5" name="Text Box 39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6" name="Text Box 39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7" name="Text Box 39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8" name="Text Box 39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799" name="Text Box 39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0" name="Text Box 39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1" name="Text Box 39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2" name="Text Box 39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3" name="Text Box 39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4" name="Text Box 39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5" name="Text Box 39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6" name="Text Box 39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7" name="Text Box 39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8" name="Text Box 39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09" name="Text Box 39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0" name="Text Box 39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1" name="Text Box 39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2" name="Text Box 39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3" name="Text Box 39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4" name="Text Box 39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5" name="Text Box 39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6" name="Text Box 39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7" name="Text Box 39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8" name="Text Box 39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19" name="Text Box 39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0" name="Text Box 39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1" name="Text Box 39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2" name="Text Box 39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3" name="Text Box 39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4" name="Text Box 39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5" name="Text Box 39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6" name="Text Box 39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7" name="Text Box 39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8" name="Text Box 39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29" name="Text Box 39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0" name="Text Box 39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1" name="Text Box 39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2" name="Text Box 39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3" name="Text Box 39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4" name="Text Box 39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5" name="Text Box 39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6" name="Text Box 39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7" name="Text Box 39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8" name="Text Box 39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39" name="Text Box 39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0" name="Text Box 40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1" name="Text Box 40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2" name="Text Box 40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3" name="Text Box 40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4" name="Text Box 40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5" name="Text Box 40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6" name="Text Box 40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7" name="Text Box 40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8" name="Text Box 40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49" name="Text Box 40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0" name="Text Box 40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1" name="Text Box 40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2" name="Text Box 40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3" name="Text Box 40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4" name="Text Box 40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5" name="Text Box 40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6" name="Text Box 40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7" name="Text Box 40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8" name="Text Box 40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59" name="Text Box 40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0" name="Text Box 40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1" name="Text Box 40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2" name="Text Box 40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3" name="Text Box 40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4" name="Text Box 40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5" name="Text Box 40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6" name="Text Box 40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7" name="Text Box 40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8" name="Text Box 40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69" name="Text Box 40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0" name="Text Box 40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1" name="Text Box 40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2" name="Text Box 40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3" name="Text Box 40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4" name="Text Box 40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5" name="Text Box 40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6" name="Text Box 40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7" name="Text Box 40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8" name="Text Box 40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79" name="Text Box 40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0" name="Text Box 40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1" name="Text Box 40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2" name="Text Box 40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3" name="Text Box 40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4" name="Text Box 40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5" name="Text Box 40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6" name="Text Box 40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7" name="Text Box 40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8" name="Text Box 40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89" name="Text Box 40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0" name="Text Box 40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1" name="Text Box 40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2" name="Text Box 40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3" name="Text Box 40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4" name="Text Box 40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5" name="Text Box 40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6" name="Text Box 40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7" name="Text Box 40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8" name="Text Box 40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899" name="Text Box 40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0" name="Text Box 40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1" name="Text Box 40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2" name="Text Box 40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3" name="Text Box 40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4" name="Text Box 40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5" name="Text Box 40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6" name="Text Box 40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7" name="Text Box 40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8" name="Text Box 40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09" name="Text Box 40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0" name="Text Box 40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1" name="Text Box 40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2" name="Text Box 40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3" name="Text Box 40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4" name="Text Box 40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5" name="Text Box 40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6" name="Text Box 40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7" name="Text Box 40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8" name="Text Box 40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19" name="Text Box 40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0" name="Text Box 40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1" name="Text Box 40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2" name="Text Box 40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3" name="Text Box 40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4" name="Text Box 40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5" name="Text Box 40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6" name="Text Box 40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7" name="Text Box 40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8" name="Text Box 40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29" name="Text Box 40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0" name="Text Box 40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1" name="Text Box 40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2" name="Text Box 40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3" name="Text Box 40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4" name="Text Box 40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5" name="Text Box 40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6" name="Text Box 40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7" name="Text Box 40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8" name="Text Box 40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39" name="Text Box 40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0" name="Text Box 41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1" name="Text Box 41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2" name="Text Box 41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3" name="Text Box 41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4" name="Text Box 41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5" name="Text Box 41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6" name="Text Box 41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7" name="Text Box 41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8" name="Text Box 41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49" name="Text Box 41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0" name="Text Box 41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1" name="Text Box 41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2" name="Text Box 41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3" name="Text Box 41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4" name="Text Box 41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5" name="Text Box 41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6" name="Text Box 41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7" name="Text Box 41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8" name="Text Box 41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59" name="Text Box 41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0" name="Text Box 41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1" name="Text Box 41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2" name="Text Box 41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3" name="Text Box 41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4" name="Text Box 41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5" name="Text Box 41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6" name="Text Box 41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7" name="Text Box 41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8" name="Text Box 41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69" name="Text Box 41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0" name="Text Box 41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1" name="Text Box 41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2" name="Text Box 41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3" name="Text Box 41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4" name="Text Box 41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5" name="Text Box 41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6" name="Text Box 41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7" name="Text Box 41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8" name="Text Box 41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79" name="Text Box 41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0" name="Text Box 41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1" name="Text Box 41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2" name="Text Box 41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3" name="Text Box 41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4" name="Text Box 41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5" name="Text Box 41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6" name="Text Box 41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7" name="Text Box 41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8" name="Text Box 41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89" name="Text Box 41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0" name="Text Box 41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1" name="Text Box 41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2" name="Text Box 41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3" name="Text Box 41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4" name="Text Box 41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5" name="Text Box 41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6" name="Text Box 41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7" name="Text Box 41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8" name="Text Box 41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9999" name="Text Box 41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0" name="Text Box 41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1" name="Text Box 41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2" name="Text Box 41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3" name="Text Box 41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4" name="Text Box 41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5" name="Text Box 41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6" name="Text Box 41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7" name="Text Box 41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8" name="Text Box 41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09" name="Text Box 41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0" name="Text Box 41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1" name="Text Box 41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2" name="Text Box 41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3" name="Text Box 41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4" name="Text Box 41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5" name="Text Box 41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6" name="Text Box 41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7" name="Text Box 41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8" name="Text Box 41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19" name="Text Box 41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0" name="Text Box 41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1" name="Text Box 41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2" name="Text Box 41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3" name="Text Box 41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4" name="Text Box 41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5" name="Text Box 41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6" name="Text Box 41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7" name="Text Box 41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8" name="Text Box 41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29" name="Text Box 41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0" name="Text Box 41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1" name="Text Box 41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2" name="Text Box 41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3" name="Text Box 41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4" name="Text Box 41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5" name="Text Box 41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6" name="Text Box 41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7" name="Text Box 41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8" name="Text Box 41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39" name="Text Box 41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0" name="Text Box 42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1" name="Text Box 42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2" name="Text Box 42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3" name="Text Box 42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4" name="Text Box 42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5" name="Text Box 42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6" name="Text Box 42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7" name="Text Box 42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8" name="Text Box 42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49" name="Text Box 42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0" name="Text Box 42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1" name="Text Box 42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2" name="Text Box 42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3" name="Text Box 42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4" name="Text Box 42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5" name="Text Box 42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6" name="Text Box 42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7" name="Text Box 42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8" name="Text Box 42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59" name="Text Box 42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0" name="Text Box 42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1" name="Text Box 42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2" name="Text Box 42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3" name="Text Box 42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4" name="Text Box 42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5" name="Text Box 42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6" name="Text Box 42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7" name="Text Box 42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8" name="Text Box 42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69" name="Text Box 42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0" name="Text Box 42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1" name="Text Box 42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2" name="Text Box 42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3" name="Text Box 42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4" name="Text Box 42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5" name="Text Box 42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6" name="Text Box 42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7" name="Text Box 42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8" name="Text Box 42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79" name="Text Box 42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0" name="Text Box 42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1" name="Text Box 42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2" name="Text Box 42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3" name="Text Box 42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4" name="Text Box 42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5" name="Text Box 42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6" name="Text Box 42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7" name="Text Box 42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8" name="Text Box 42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89" name="Text Box 42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0" name="Text Box 42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1" name="Text Box 42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2" name="Text Box 42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3" name="Text Box 42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4" name="Text Box 42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5" name="Text Box 42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6" name="Text Box 42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7" name="Text Box 42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8" name="Text Box 42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099" name="Text Box 42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0" name="Text Box 42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1" name="Text Box 42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2" name="Text Box 42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3" name="Text Box 42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4" name="Text Box 42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5" name="Text Box 42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6" name="Text Box 42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7" name="Text Box 42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8" name="Text Box 42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09" name="Text Box 42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0" name="Text Box 42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1" name="Text Box 42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2" name="Text Box 42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3" name="Text Box 42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4" name="Text Box 42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5" name="Text Box 42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6" name="Text Box 42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7" name="Text Box 42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8" name="Text Box 42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19" name="Text Box 42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0" name="Text Box 42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1" name="Text Box 42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2" name="Text Box 42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3" name="Text Box 42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4" name="Text Box 42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5" name="Text Box 42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6" name="Text Box 42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7" name="Text Box 42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8" name="Text Box 42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29" name="Text Box 42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0" name="Text Box 42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1" name="Text Box 42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2" name="Text Box 42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3" name="Text Box 42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4" name="Text Box 42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5" name="Text Box 42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6" name="Text Box 42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7" name="Text Box 42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8" name="Text Box 42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39" name="Text Box 42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0" name="Text Box 43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1" name="Text Box 43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2" name="Text Box 43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3" name="Text Box 43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4" name="Text Box 43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5" name="Text Box 43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6" name="Text Box 43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7" name="Text Box 43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8" name="Text Box 43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49" name="Text Box 43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0" name="Text Box 43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1" name="Text Box 43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2" name="Text Box 43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3" name="Text Box 43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4" name="Text Box 43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5" name="Text Box 43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6" name="Text Box 43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7" name="Text Box 43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8" name="Text Box 43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59" name="Text Box 43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0" name="Text Box 43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1" name="Text Box 43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2" name="Text Box 43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3" name="Text Box 43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4" name="Text Box 43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5" name="Text Box 43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6" name="Text Box 43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7" name="Text Box 43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8" name="Text Box 43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69" name="Text Box 43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0" name="Text Box 43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1" name="Text Box 43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2" name="Text Box 43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3" name="Text Box 43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4" name="Text Box 43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5" name="Text Box 43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6" name="Text Box 43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7" name="Text Box 43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8" name="Text Box 43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79" name="Text Box 43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0" name="Text Box 43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1" name="Text Box 43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2" name="Text Box 43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3" name="Text Box 43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4" name="Text Box 43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5" name="Text Box 43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6" name="Text Box 43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7" name="Text Box 43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8" name="Text Box 43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89" name="Text Box 43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0" name="Text Box 43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1" name="Text Box 43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2" name="Text Box 43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3" name="Text Box 43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4" name="Text Box 43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5" name="Text Box 43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6" name="Text Box 43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7" name="Text Box 43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8" name="Text Box 43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199" name="Text Box 43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0" name="Text Box 43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1" name="Text Box 43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2" name="Text Box 43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3" name="Text Box 43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4" name="Text Box 43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5" name="Text Box 43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6" name="Text Box 43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7" name="Text Box 43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8" name="Text Box 43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09" name="Text Box 43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0" name="Text Box 43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1" name="Text Box 43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2" name="Text Box 43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3" name="Text Box 43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4" name="Text Box 43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5" name="Text Box 43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6" name="Text Box 43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7" name="Text Box 43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8" name="Text Box 43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19" name="Text Box 43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0" name="Text Box 43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1" name="Text Box 43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2" name="Text Box 43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3" name="Text Box 43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4" name="Text Box 43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5" name="Text Box 43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6" name="Text Box 43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7" name="Text Box 43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8" name="Text Box 43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29" name="Text Box 43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0" name="Text Box 43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1" name="Text Box 43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2" name="Text Box 43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3" name="Text Box 43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4" name="Text Box 43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5" name="Text Box 43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6" name="Text Box 43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7" name="Text Box 43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8" name="Text Box 43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39" name="Text Box 43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0" name="Text Box 44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1" name="Text Box 44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2" name="Text Box 44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3" name="Text Box 44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4" name="Text Box 44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5" name="Text Box 44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6" name="Text Box 44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7" name="Text Box 44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8" name="Text Box 44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49" name="Text Box 44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0" name="Text Box 44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1" name="Text Box 44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2" name="Text Box 44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3" name="Text Box 44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4" name="Text Box 44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5" name="Text Box 44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6" name="Text Box 44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7" name="Text Box 44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8" name="Text Box 44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59" name="Text Box 44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0" name="Text Box 44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1" name="Text Box 44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2" name="Text Box 44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3" name="Text Box 44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4" name="Text Box 44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5" name="Text Box 44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6" name="Text Box 44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7" name="Text Box 44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8" name="Text Box 44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69" name="Text Box 44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0" name="Text Box 44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1" name="Text Box 44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2" name="Text Box 44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3" name="Text Box 44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4" name="Text Box 44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5" name="Text Box 44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6" name="Text Box 44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7" name="Text Box 44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8" name="Text Box 44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79" name="Text Box 44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0" name="Text Box 44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1" name="Text Box 44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2" name="Text Box 44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3" name="Text Box 44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4" name="Text Box 44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5" name="Text Box 44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6" name="Text Box 44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7" name="Text Box 44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8" name="Text Box 44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89" name="Text Box 44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0" name="Text Box 44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1" name="Text Box 44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2" name="Text Box 44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3" name="Text Box 44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4" name="Text Box 44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5" name="Text Box 44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6" name="Text Box 44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7" name="Text Box 44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8" name="Text Box 44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299" name="Text Box 44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0" name="Text Box 44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1" name="Text Box 44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2" name="Text Box 44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3" name="Text Box 44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4" name="Text Box 44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5" name="Text Box 44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6" name="Text Box 44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7" name="Text Box 44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8" name="Text Box 44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09" name="Text Box 44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0" name="Text Box 44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1" name="Text Box 44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2" name="Text Box 44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3" name="Text Box 44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4" name="Text Box 44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5" name="Text Box 44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6" name="Text Box 44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7" name="Text Box 44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8" name="Text Box 44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19" name="Text Box 44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0" name="Text Box 44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1" name="Text Box 44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2" name="Text Box 44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3" name="Text Box 44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4" name="Text Box 44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5" name="Text Box 44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6" name="Text Box 44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7" name="Text Box 44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8" name="Text Box 44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29" name="Text Box 44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0" name="Text Box 44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1" name="Text Box 44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2" name="Text Box 44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3" name="Text Box 44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4" name="Text Box 44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5" name="Text Box 44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6" name="Text Box 44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7" name="Text Box 44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8" name="Text Box 44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39" name="Text Box 44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0" name="Text Box 45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1" name="Text Box 45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2" name="Text Box 45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3" name="Text Box 45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4" name="Text Box 45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5" name="Text Box 45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6" name="Text Box 45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7" name="Text Box 45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8" name="Text Box 45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49" name="Text Box 45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0" name="Text Box 45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1" name="Text Box 45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2" name="Text Box 45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3" name="Text Box 45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4" name="Text Box 45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5" name="Text Box 45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6" name="Text Box 45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7" name="Text Box 45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8" name="Text Box 45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59" name="Text Box 45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0" name="Text Box 45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1" name="Text Box 45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2" name="Text Box 45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3" name="Text Box 45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4" name="Text Box 45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5" name="Text Box 45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6" name="Text Box 45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7" name="Text Box 45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8" name="Text Box 45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69" name="Text Box 45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0" name="Text Box 45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1" name="Text Box 45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2" name="Text Box 45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3" name="Text Box 45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4" name="Text Box 45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5" name="Text Box 45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6" name="Text Box 45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7" name="Text Box 45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8" name="Text Box 45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79" name="Text Box 45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0" name="Text Box 45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1" name="Text Box 45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2" name="Text Box 45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3" name="Text Box 45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4" name="Text Box 45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5" name="Text Box 45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6" name="Text Box 45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7" name="Text Box 45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8" name="Text Box 45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89" name="Text Box 45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0" name="Text Box 45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1" name="Text Box 45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2" name="Text Box 45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3" name="Text Box 45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4" name="Text Box 45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5" name="Text Box 45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6" name="Text Box 45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7" name="Text Box 45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8" name="Text Box 45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399" name="Text Box 45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0" name="Text Box 45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1" name="Text Box 45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2" name="Text Box 45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3" name="Text Box 45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4" name="Text Box 45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5" name="Text Box 45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6" name="Text Box 45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7" name="Text Box 45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8" name="Text Box 45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09" name="Text Box 45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0" name="Text Box 45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1" name="Text Box 45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2" name="Text Box 45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3" name="Text Box 45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4" name="Text Box 45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5" name="Text Box 45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6" name="Text Box 45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7" name="Text Box 45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8" name="Text Box 45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19" name="Text Box 45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0" name="Text Box 45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1" name="Text Box 45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2" name="Text Box 45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3" name="Text Box 45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4" name="Text Box 45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5" name="Text Box 45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6" name="Text Box 45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7" name="Text Box 45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8" name="Text Box 45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29" name="Text Box 45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0" name="Text Box 45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1" name="Text Box 45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2" name="Text Box 45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3" name="Text Box 45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4" name="Text Box 45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5" name="Text Box 45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6" name="Text Box 45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7" name="Text Box 45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8" name="Text Box 45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39" name="Text Box 45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0" name="Text Box 46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1" name="Text Box 46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2" name="Text Box 46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3" name="Text Box 46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4" name="Text Box 46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5" name="Text Box 46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6" name="Text Box 46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7" name="Text Box 46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8" name="Text Box 46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49" name="Text Box 46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0" name="Text Box 46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1" name="Text Box 46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2" name="Text Box 46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3" name="Text Box 46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4" name="Text Box 46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5" name="Text Box 46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6" name="Text Box 46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7" name="Text Box 46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8" name="Text Box 46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59" name="Text Box 46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0" name="Text Box 46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1" name="Text Box 46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2" name="Text Box 46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3" name="Text Box 46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4" name="Text Box 46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5" name="Text Box 46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6" name="Text Box 46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7" name="Text Box 46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8" name="Text Box 46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69" name="Text Box 46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0" name="Text Box 46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1" name="Text Box 46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2" name="Text Box 46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3" name="Text Box 46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4" name="Text Box 46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5" name="Text Box 46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6" name="Text Box 46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7" name="Text Box 46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8" name="Text Box 46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79" name="Text Box 46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0" name="Text Box 46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1" name="Text Box 46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2" name="Text Box 46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3" name="Text Box 46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4" name="Text Box 46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5" name="Text Box 46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6" name="Text Box 46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7" name="Text Box 46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8" name="Text Box 46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89" name="Text Box 46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0" name="Text Box 46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1" name="Text Box 46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2" name="Text Box 46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3" name="Text Box 46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4" name="Text Box 46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5" name="Text Box 46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6" name="Text Box 46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7" name="Text Box 46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8" name="Text Box 46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499" name="Text Box 46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0" name="Text Box 46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1" name="Text Box 46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2" name="Text Box 46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3" name="Text Box 46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4" name="Text Box 46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5" name="Text Box 46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6" name="Text Box 46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7" name="Text Box 46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8" name="Text Box 46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09" name="Text Box 46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0" name="Text Box 46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1" name="Text Box 46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2" name="Text Box 46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3" name="Text Box 46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4" name="Text Box 46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5" name="Text Box 46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6" name="Text Box 46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7" name="Text Box 46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8" name="Text Box 46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19" name="Text Box 46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0" name="Text Box 46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1" name="Text Box 46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2" name="Text Box 46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3" name="Text Box 46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4" name="Text Box 46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5" name="Text Box 46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6" name="Text Box 46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7" name="Text Box 46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8" name="Text Box 46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29" name="Text Box 46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0" name="Text Box 46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1" name="Text Box 46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2" name="Text Box 46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3" name="Text Box 46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4" name="Text Box 46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5" name="Text Box 46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6" name="Text Box 46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7" name="Text Box 46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8" name="Text Box 46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39" name="Text Box 46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0" name="Text Box 47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1" name="Text Box 47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2" name="Text Box 47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3" name="Text Box 47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4" name="Text Box 47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5" name="Text Box 47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6" name="Text Box 47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7" name="Text Box 47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8" name="Text Box 47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49" name="Text Box 47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0" name="Text Box 47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1" name="Text Box 47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2" name="Text Box 47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3" name="Text Box 47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4" name="Text Box 47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5" name="Text Box 47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6" name="Text Box 47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7" name="Text Box 47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8" name="Text Box 47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59" name="Text Box 47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0" name="Text Box 47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1" name="Text Box 47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2" name="Text Box 47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3" name="Text Box 47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4" name="Text Box 47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5" name="Text Box 47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6" name="Text Box 47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7" name="Text Box 47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8" name="Text Box 47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69" name="Text Box 47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0" name="Text Box 47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1" name="Text Box 47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2" name="Text Box 47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3" name="Text Box 47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4" name="Text Box 47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5" name="Text Box 47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6" name="Text Box 47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7" name="Text Box 47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8" name="Text Box 47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79" name="Text Box 47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0" name="Text Box 47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1" name="Text Box 47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2" name="Text Box 47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3" name="Text Box 47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4" name="Text Box 47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5" name="Text Box 47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6" name="Text Box 47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7" name="Text Box 47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8" name="Text Box 47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89" name="Text Box 47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0" name="Text Box 47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1" name="Text Box 47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2" name="Text Box 47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3" name="Text Box 47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4" name="Text Box 47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5" name="Text Box 47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6" name="Text Box 47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7" name="Text Box 47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8" name="Text Box 47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599" name="Text Box 47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0" name="Text Box 47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1" name="Text Box 47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2" name="Text Box 47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3" name="Text Box 47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4" name="Text Box 47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5" name="Text Box 47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6" name="Text Box 47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7" name="Text Box 47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8" name="Text Box 47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09" name="Text Box 47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0" name="Text Box 47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1" name="Text Box 47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2" name="Text Box 47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3" name="Text Box 47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4" name="Text Box 47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5" name="Text Box 47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6" name="Text Box 47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7" name="Text Box 47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8" name="Text Box 47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19" name="Text Box 47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0" name="Text Box 47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1" name="Text Box 47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2" name="Text Box 47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3" name="Text Box 47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4" name="Text Box 47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5" name="Text Box 47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6" name="Text Box 47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7" name="Text Box 47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8" name="Text Box 47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29" name="Text Box 47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0" name="Text Box 47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1" name="Text Box 47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2" name="Text Box 47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3" name="Text Box 47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4" name="Text Box 47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5" name="Text Box 47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6" name="Text Box 47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7" name="Text Box 47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8" name="Text Box 47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39" name="Text Box 47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0" name="Text Box 48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1" name="Text Box 48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2" name="Text Box 48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3" name="Text Box 48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4" name="Text Box 48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5" name="Text Box 48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6" name="Text Box 48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7" name="Text Box 48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8" name="Text Box 48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49" name="Text Box 48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0" name="Text Box 48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1" name="Text Box 48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2" name="Text Box 48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3" name="Text Box 48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4" name="Text Box 48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5" name="Text Box 48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6" name="Text Box 48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7" name="Text Box 48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8" name="Text Box 48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59" name="Text Box 48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0" name="Text Box 48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1" name="Text Box 48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2" name="Text Box 48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3" name="Text Box 48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4" name="Text Box 48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5" name="Text Box 48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6" name="Text Box 48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7" name="Text Box 48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8" name="Text Box 48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69" name="Text Box 48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0" name="Text Box 48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1" name="Text Box 48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2" name="Text Box 48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3" name="Text Box 48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4" name="Text Box 48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5" name="Text Box 48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6" name="Text Box 48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7" name="Text Box 48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8" name="Text Box 48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79" name="Text Box 48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0" name="Text Box 48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1" name="Text Box 48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2" name="Text Box 48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3" name="Text Box 48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4" name="Text Box 48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5" name="Text Box 48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6" name="Text Box 48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7" name="Text Box 48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8" name="Text Box 48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89" name="Text Box 48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0" name="Text Box 48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1" name="Text Box 48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2" name="Text Box 48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3" name="Text Box 48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4" name="Text Box 48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5" name="Text Box 48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6" name="Text Box 48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7" name="Text Box 48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8" name="Text Box 48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699" name="Text Box 48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0" name="Text Box 48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1" name="Text Box 48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2" name="Text Box 48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3" name="Text Box 48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4" name="Text Box 48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5" name="Text Box 48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6" name="Text Box 48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7" name="Text Box 48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8" name="Text Box 48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09" name="Text Box 48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0" name="Text Box 48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1" name="Text Box 48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2" name="Text Box 48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3" name="Text Box 48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4" name="Text Box 48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5" name="Text Box 48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6" name="Text Box 48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7" name="Text Box 48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8" name="Text Box 48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19" name="Text Box 48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0" name="Text Box 48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1" name="Text Box 48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2" name="Text Box 48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3" name="Text Box 48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4" name="Text Box 48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5" name="Text Box 48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6" name="Text Box 48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7" name="Text Box 48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8" name="Text Box 48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29" name="Text Box 48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0" name="Text Box 48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1" name="Text Box 48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2" name="Text Box 48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3" name="Text Box 48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4" name="Text Box 48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5" name="Text Box 48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6" name="Text Box 48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7" name="Text Box 48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8" name="Text Box 48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39" name="Text Box 48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0" name="Text Box 49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1" name="Text Box 49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2" name="Text Box 49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3" name="Text Box 49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4" name="Text Box 49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5" name="Text Box 49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6" name="Text Box 49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7" name="Text Box 49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8" name="Text Box 49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49" name="Text Box 49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0" name="Text Box 49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1" name="Text Box 49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2" name="Text Box 49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3" name="Text Box 49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4" name="Text Box 49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5" name="Text Box 49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6" name="Text Box 49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7" name="Text Box 49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8" name="Text Box 49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59" name="Text Box 49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0" name="Text Box 49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1" name="Text Box 49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2" name="Text Box 49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3" name="Text Box 49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4" name="Text Box 49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5" name="Text Box 49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6" name="Text Box 49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7" name="Text Box 49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8" name="Text Box 49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69" name="Text Box 49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0" name="Text Box 49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1" name="Text Box 49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2" name="Text Box 49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3" name="Text Box 49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4" name="Text Box 49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5" name="Text Box 49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6" name="Text Box 49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7" name="Text Box 49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8" name="Text Box 49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79" name="Text Box 49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0" name="Text Box 49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1" name="Text Box 49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2" name="Text Box 49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3" name="Text Box 49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4" name="Text Box 49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5" name="Text Box 49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6" name="Text Box 49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7" name="Text Box 49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8" name="Text Box 49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89" name="Text Box 49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0" name="Text Box 49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1" name="Text Box 49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2" name="Text Box 49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3" name="Text Box 49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4" name="Text Box 49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5" name="Text Box 49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6" name="Text Box 49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7" name="Text Box 49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8" name="Text Box 49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799" name="Text Box 49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0" name="Text Box 49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1" name="Text Box 49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2" name="Text Box 49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3" name="Text Box 49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4" name="Text Box 49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5" name="Text Box 49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6" name="Text Box 49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7" name="Text Box 49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8" name="Text Box 49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09" name="Text Box 49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0" name="Text Box 49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1" name="Text Box 49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2" name="Text Box 49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3" name="Text Box 49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4" name="Text Box 49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5" name="Text Box 49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6" name="Text Box 49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7" name="Text Box 49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8" name="Text Box 49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19" name="Text Box 49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0" name="Text Box 49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1" name="Text Box 49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2" name="Text Box 49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3" name="Text Box 49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4" name="Text Box 49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5" name="Text Box 49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6" name="Text Box 49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7" name="Text Box 49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8" name="Text Box 49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29" name="Text Box 49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0" name="Text Box 49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1" name="Text Box 49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2" name="Text Box 49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3" name="Text Box 49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4" name="Text Box 49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5" name="Text Box 49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6" name="Text Box 49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7" name="Text Box 49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8" name="Text Box 49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39" name="Text Box 49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0" name="Text Box 50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1" name="Text Box 50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2" name="Text Box 50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3" name="Text Box 50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4" name="Text Box 50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5" name="Text Box 50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6" name="Text Box 50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7" name="Text Box 50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8" name="Text Box 50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49" name="Text Box 50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0" name="Text Box 50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1" name="Text Box 50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2" name="Text Box 50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3" name="Text Box 50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4" name="Text Box 50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5" name="Text Box 50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6" name="Text Box 50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7" name="Text Box 50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8" name="Text Box 50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59" name="Text Box 50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0" name="Text Box 50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1" name="Text Box 50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2" name="Text Box 50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3" name="Text Box 50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4" name="Text Box 50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5" name="Text Box 50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6" name="Text Box 50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7" name="Text Box 50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8" name="Text Box 50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69" name="Text Box 50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0" name="Text Box 50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1" name="Text Box 50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2" name="Text Box 50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3" name="Text Box 50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4" name="Text Box 50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5" name="Text Box 50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6" name="Text Box 50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7" name="Text Box 50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8" name="Text Box 50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79" name="Text Box 50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0" name="Text Box 50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1" name="Text Box 50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2" name="Text Box 50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3" name="Text Box 50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4" name="Text Box 50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5" name="Text Box 50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6" name="Text Box 50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7" name="Text Box 50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8" name="Text Box 50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89" name="Text Box 50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0" name="Text Box 50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1" name="Text Box 50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2" name="Text Box 50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3" name="Text Box 50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4" name="Text Box 50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5" name="Text Box 50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6" name="Text Box 50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7" name="Text Box 50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8" name="Text Box 50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899" name="Text Box 50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0" name="Text Box 50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1" name="Text Box 50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2" name="Text Box 50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3" name="Text Box 50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4" name="Text Box 50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5" name="Text Box 50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6" name="Text Box 50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7" name="Text Box 50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8" name="Text Box 50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09" name="Text Box 50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0" name="Text Box 50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1" name="Text Box 50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2" name="Text Box 50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3" name="Text Box 50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4" name="Text Box 50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5" name="Text Box 50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6" name="Text Box 50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7" name="Text Box 50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8" name="Text Box 50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19" name="Text Box 50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0" name="Text Box 50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1" name="Text Box 50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2" name="Text Box 50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3" name="Text Box 50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4" name="Text Box 50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5" name="Text Box 50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6" name="Text Box 50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7" name="Text Box 50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8" name="Text Box 50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29" name="Text Box 50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0" name="Text Box 50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1" name="Text Box 50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2" name="Text Box 50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3" name="Text Box 50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4" name="Text Box 50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5" name="Text Box 50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6" name="Text Box 50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7" name="Text Box 50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8" name="Text Box 50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39" name="Text Box 50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0" name="Text Box 51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1" name="Text Box 51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2" name="Text Box 51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3" name="Text Box 51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4" name="Text Box 51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5" name="Text Box 51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6" name="Text Box 51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7" name="Text Box 51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8" name="Text Box 51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49" name="Text Box 51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0" name="Text Box 51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1" name="Text Box 51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2" name="Text Box 51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3" name="Text Box 51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4" name="Text Box 51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5" name="Text Box 51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6" name="Text Box 51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7" name="Text Box 51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8" name="Text Box 51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59" name="Text Box 51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0" name="Text Box 51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1" name="Text Box 51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2" name="Text Box 51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3" name="Text Box 51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4" name="Text Box 51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5" name="Text Box 51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6" name="Text Box 51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7" name="Text Box 51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8" name="Text Box 51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69" name="Text Box 51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0" name="Text Box 51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1" name="Text Box 51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2" name="Text Box 51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3" name="Text Box 51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4" name="Text Box 51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5" name="Text Box 51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6" name="Text Box 51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7" name="Text Box 51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8" name="Text Box 51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79" name="Text Box 51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0" name="Text Box 51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1" name="Text Box 51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2" name="Text Box 51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3" name="Text Box 51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4" name="Text Box 51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5" name="Text Box 51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6" name="Text Box 51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7" name="Text Box 51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8" name="Text Box 51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89" name="Text Box 51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0" name="Text Box 51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1" name="Text Box 51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2" name="Text Box 51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3" name="Text Box 51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4" name="Text Box 51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5" name="Text Box 51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6" name="Text Box 51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7" name="Text Box 51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8" name="Text Box 51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0999" name="Text Box 51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0" name="Text Box 51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1" name="Text Box 51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2" name="Text Box 51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3" name="Text Box 51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4" name="Text Box 51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5" name="Text Box 51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6" name="Text Box 51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7" name="Text Box 51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8" name="Text Box 51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09" name="Text Box 51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0" name="Text Box 51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1" name="Text Box 51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2" name="Text Box 51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3" name="Text Box 51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4" name="Text Box 51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5" name="Text Box 51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6" name="Text Box 51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7" name="Text Box 51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8" name="Text Box 51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19" name="Text Box 51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0" name="Text Box 51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1" name="Text Box 51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2" name="Text Box 51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3" name="Text Box 51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4" name="Text Box 51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5" name="Text Box 51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6" name="Text Box 51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7" name="Text Box 51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8" name="Text Box 51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29" name="Text Box 51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0" name="Text Box 51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1" name="Text Box 51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2" name="Text Box 51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3" name="Text Box 51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4" name="Text Box 51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5" name="Text Box 51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6" name="Text Box 51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7" name="Text Box 51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8" name="Text Box 51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39" name="Text Box 51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0" name="Text Box 52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1" name="Text Box 52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2" name="Text Box 52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3" name="Text Box 52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4" name="Text Box 52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5" name="Text Box 52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6" name="Text Box 52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7" name="Text Box 52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8" name="Text Box 52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49" name="Text Box 52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0" name="Text Box 52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1" name="Text Box 52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2" name="Text Box 52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3" name="Text Box 52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4" name="Text Box 52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5" name="Text Box 52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6" name="Text Box 52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7" name="Text Box 52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8" name="Text Box 52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59" name="Text Box 52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0" name="Text Box 52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1" name="Text Box 52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2" name="Text Box 52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3" name="Text Box 52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4" name="Text Box 52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5" name="Text Box 52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6" name="Text Box 52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7" name="Text Box 52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8" name="Text Box 52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69" name="Text Box 52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0" name="Text Box 52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1" name="Text Box 52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2" name="Text Box 52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3" name="Text Box 52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4" name="Text Box 52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5" name="Text Box 52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6" name="Text Box 52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7" name="Text Box 52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8" name="Text Box 52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79" name="Text Box 52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0" name="Text Box 52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1" name="Text Box 52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2" name="Text Box 52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3" name="Text Box 52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4" name="Text Box 52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5" name="Text Box 52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6" name="Text Box 52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7" name="Text Box 52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8" name="Text Box 52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89" name="Text Box 52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0" name="Text Box 52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1" name="Text Box 52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2" name="Text Box 52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3" name="Text Box 52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4" name="Text Box 52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5" name="Text Box 52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6" name="Text Box 52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7" name="Text Box 52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8" name="Text Box 52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099" name="Text Box 52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0" name="Text Box 52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1" name="Text Box 52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2" name="Text Box 52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3" name="Text Box 52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4" name="Text Box 52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5" name="Text Box 52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6" name="Text Box 52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7" name="Text Box 52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8" name="Text Box 52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09" name="Text Box 52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0" name="Text Box 52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1" name="Text Box 52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2" name="Text Box 52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3" name="Text Box 52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4" name="Text Box 52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5" name="Text Box 52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6" name="Text Box 52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7" name="Text Box 52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8" name="Text Box 52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19" name="Text Box 52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0" name="Text Box 52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1" name="Text Box 52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2" name="Text Box 52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3" name="Text Box 52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4" name="Text Box 52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5" name="Text Box 52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6" name="Text Box 52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7" name="Text Box 52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8" name="Text Box 52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29" name="Text Box 52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0" name="Text Box 52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1" name="Text Box 52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2" name="Text Box 52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3" name="Text Box 52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4" name="Text Box 52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5" name="Text Box 52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6" name="Text Box 52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7" name="Text Box 52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8" name="Text Box 52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39" name="Text Box 52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0" name="Text Box 53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1" name="Text Box 53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2" name="Text Box 53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3" name="Text Box 530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4" name="Text Box 530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5" name="Text Box 530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6" name="Text Box 530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7" name="Text Box 530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8" name="Text Box 530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49" name="Text Box 530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0" name="Text Box 531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1" name="Text Box 531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2" name="Text Box 531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3" name="Text Box 531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4" name="Text Box 531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5" name="Text Box 531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6" name="Text Box 531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7" name="Text Box 531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8" name="Text Box 531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59" name="Text Box 531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0" name="Text Box 532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1" name="Text Box 532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2" name="Text Box 532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3" name="Text Box 532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4" name="Text Box 532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5" name="Text Box 532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6" name="Text Box 532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7" name="Text Box 532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8" name="Text Box 532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69" name="Text Box 532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0" name="Text Box 533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1" name="Text Box 533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2" name="Text Box 533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3" name="Text Box 533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4" name="Text Box 533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5" name="Text Box 533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6" name="Text Box 533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7" name="Text Box 533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8" name="Text Box 533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79" name="Text Box 533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0" name="Text Box 534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1" name="Text Box 534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2" name="Text Box 534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3" name="Text Box 534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4" name="Text Box 534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5" name="Text Box 534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6" name="Text Box 534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7" name="Text Box 534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8" name="Text Box 534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89" name="Text Box 534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0" name="Text Box 535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1" name="Text Box 535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2" name="Text Box 535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3" name="Text Box 535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4" name="Text Box 535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5" name="Text Box 535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6" name="Text Box 535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7" name="Text Box 535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8" name="Text Box 535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199" name="Text Box 535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0" name="Text Box 536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1" name="Text Box 536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2" name="Text Box 536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3" name="Text Box 536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4" name="Text Box 536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5" name="Text Box 536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6" name="Text Box 536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7" name="Text Box 536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8" name="Text Box 536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09" name="Text Box 536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0" name="Text Box 537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1" name="Text Box 537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2" name="Text Box 537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3" name="Text Box 537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4" name="Text Box 537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5" name="Text Box 537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6" name="Text Box 537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7" name="Text Box 537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8" name="Text Box 537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19" name="Text Box 537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0" name="Text Box 538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1" name="Text Box 538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2" name="Text Box 538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3" name="Text Box 538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4" name="Text Box 538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5" name="Text Box 538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6" name="Text Box 538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7" name="Text Box 538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8" name="Text Box 538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29" name="Text Box 538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0" name="Text Box 539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1" name="Text Box 539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2" name="Text Box 539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3" name="Text Box 5393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4" name="Text Box 5394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5" name="Text Box 5395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6" name="Text Box 5396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7" name="Text Box 5397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8" name="Text Box 5398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39" name="Text Box 5399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40" name="Text Box 5400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41" name="Text Box 5401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331</xdr:rowOff>
    </xdr:to>
    <xdr:sp macro="" textlink="">
      <xdr:nvSpPr>
        <xdr:cNvPr id="11242" name="Text Box 5402"/>
        <xdr:cNvSpPr txBox="1">
          <a:spLocks noChangeArrowheads="1"/>
        </xdr:cNvSpPr>
      </xdr:nvSpPr>
      <xdr:spPr bwMode="auto">
        <a:xfrm>
          <a:off x="4686300" y="59817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43" name="Text Box 5427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44" name="Text Box 5428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45" name="Text Box 5429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46" name="Text Box 5430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47" name="Text Box 5431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48" name="Text Box 5432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49" name="Text Box 5433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0" name="Text Box 5434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1" name="Text Box 5435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2" name="Text Box 5436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3" name="Text Box 5437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4" name="Text Box 5438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5" name="Text Box 5439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6" name="Text Box 5440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7" name="Text Box 5441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8" name="Text Box 5442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59" name="Text Box 5443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0" name="Text Box 5444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1" name="Text Box 5445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2" name="Text Box 5446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3" name="Text Box 5447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4" name="Text Box 5448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5" name="Text Box 5449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6" name="Text Box 5450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7" name="Text Box 5451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8" name="Text Box 5452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69" name="Text Box 5453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0" name="Text Box 5454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1" name="Text Box 5455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2" name="Text Box 5456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3" name="Text Box 5457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4" name="Text Box 5458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5" name="Text Box 5459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6" name="Text Box 5460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7" name="Text Box 5461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8" name="Text Box 5462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79" name="Text Box 5463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80" name="Text Box 5464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81" name="Text Box 5465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82" name="Text Box 5466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85725</xdr:colOff>
      <xdr:row>314</xdr:row>
      <xdr:rowOff>332</xdr:rowOff>
    </xdr:to>
    <xdr:sp macro="" textlink="">
      <xdr:nvSpPr>
        <xdr:cNvPr id="11283" name="Text Box 5467"/>
        <xdr:cNvSpPr txBox="1">
          <a:spLocks noChangeArrowheads="1"/>
        </xdr:cNvSpPr>
      </xdr:nvSpPr>
      <xdr:spPr bwMode="auto">
        <a:xfrm>
          <a:off x="4686300" y="59626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84" name="Text Box 377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85" name="Text Box 378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86" name="Text Box 379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87" name="Text Box 380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88" name="Text Box 381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89" name="Text Box 382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90" name="Text Box 383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91" name="Text Box 384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92" name="Text Box 385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93" name="Text Box 386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94" name="Text Box 387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85725</xdr:colOff>
      <xdr:row>375</xdr:row>
      <xdr:rowOff>330</xdr:rowOff>
    </xdr:to>
    <xdr:sp macro="" textlink="">
      <xdr:nvSpPr>
        <xdr:cNvPr id="11295" name="Text Box 388"/>
        <xdr:cNvSpPr txBox="1">
          <a:spLocks noChangeArrowheads="1"/>
        </xdr:cNvSpPr>
      </xdr:nvSpPr>
      <xdr:spPr bwMode="auto">
        <a:xfrm>
          <a:off x="4686300" y="71247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296" name="Text Box 389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297" name="Text Box 390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298" name="Text Box 391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299" name="Text Box 392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300" name="Text Box 393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301" name="Text Box 394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302" name="Text Box 395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303" name="Text Box 396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304" name="Text Box 397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332</xdr:rowOff>
    </xdr:to>
    <xdr:sp macro="" textlink="">
      <xdr:nvSpPr>
        <xdr:cNvPr id="11305" name="Text Box 398"/>
        <xdr:cNvSpPr txBox="1">
          <a:spLocks noChangeArrowheads="1"/>
        </xdr:cNvSpPr>
      </xdr:nvSpPr>
      <xdr:spPr bwMode="auto">
        <a:xfrm>
          <a:off x="4686300" y="71437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4"/>
  <sheetViews>
    <sheetView showGridLines="0" tabSelected="1" zoomScale="92" zoomScaleNormal="92" zoomScaleSheetLayoutView="92" zoomScalePageLayoutView="92" workbookViewId="0"/>
  </sheetViews>
  <sheetFormatPr defaultRowHeight="13.15" customHeight="1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7" t="s">
        <v>43</v>
      </c>
    </row>
    <row r="2" spans="1:5" ht="15" customHeight="1" x14ac:dyDescent="0.2">
      <c r="A2" s="38" t="s">
        <v>44</v>
      </c>
      <c r="B2" s="38"/>
      <c r="C2" s="38"/>
      <c r="D2" s="38"/>
      <c r="E2" s="38"/>
    </row>
    <row r="3" spans="1:5" ht="15" customHeight="1" x14ac:dyDescent="0.2">
      <c r="A3" s="38" t="s">
        <v>45</v>
      </c>
      <c r="B3" s="38"/>
      <c r="C3" s="38"/>
      <c r="D3" s="38"/>
      <c r="E3" s="38"/>
    </row>
    <row r="4" spans="1:5" ht="15" customHeight="1" x14ac:dyDescent="0.2">
      <c r="A4" s="39" t="s">
        <v>46</v>
      </c>
      <c r="B4" s="39"/>
      <c r="C4" s="39"/>
      <c r="D4" s="39"/>
      <c r="E4" s="39"/>
    </row>
    <row r="5" spans="1:5" ht="15" customHeight="1" x14ac:dyDescent="0.2">
      <c r="A5" s="39"/>
      <c r="B5" s="39"/>
      <c r="C5" s="39"/>
      <c r="D5" s="39"/>
      <c r="E5" s="39"/>
    </row>
    <row r="6" spans="1:5" ht="15" customHeight="1" x14ac:dyDescent="0.2">
      <c r="A6" s="39"/>
      <c r="B6" s="39"/>
      <c r="C6" s="39"/>
      <c r="D6" s="39"/>
      <c r="E6" s="39"/>
    </row>
    <row r="7" spans="1:5" ht="15" customHeight="1" x14ac:dyDescent="0.2">
      <c r="A7" s="39"/>
      <c r="B7" s="39"/>
      <c r="C7" s="39"/>
      <c r="D7" s="39"/>
      <c r="E7" s="39"/>
    </row>
    <row r="8" spans="1:5" ht="15" customHeight="1" x14ac:dyDescent="0.2">
      <c r="A8" s="39"/>
      <c r="B8" s="39"/>
      <c r="C8" s="39"/>
      <c r="D8" s="39"/>
      <c r="E8" s="39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">
      <c r="A10" s="40"/>
      <c r="B10" s="40"/>
      <c r="C10" s="40"/>
      <c r="D10" s="40"/>
      <c r="E10" s="40"/>
    </row>
    <row r="11" spans="1:5" ht="15" customHeight="1" x14ac:dyDescent="0.25">
      <c r="A11" s="41" t="s">
        <v>1</v>
      </c>
      <c r="B11" s="42"/>
      <c r="C11" s="42"/>
      <c r="D11" s="42"/>
      <c r="E11" s="42"/>
    </row>
    <row r="12" spans="1:5" ht="15" customHeight="1" x14ac:dyDescent="0.2">
      <c r="A12" s="43" t="s">
        <v>47</v>
      </c>
      <c r="B12" s="42"/>
      <c r="C12" s="42"/>
      <c r="D12" s="42"/>
      <c r="E12" s="44" t="s">
        <v>48</v>
      </c>
    </row>
    <row r="13" spans="1:5" ht="15" customHeight="1" x14ac:dyDescent="0.25">
      <c r="A13" s="45"/>
      <c r="B13" s="41"/>
      <c r="C13" s="42"/>
      <c r="D13" s="42"/>
      <c r="E13" s="46"/>
    </row>
    <row r="14" spans="1:5" ht="15" customHeight="1" x14ac:dyDescent="0.2">
      <c r="B14" s="47" t="s">
        <v>49</v>
      </c>
      <c r="C14" s="47" t="s">
        <v>50</v>
      </c>
      <c r="D14" s="48" t="s">
        <v>51</v>
      </c>
      <c r="E14" s="47" t="s">
        <v>52</v>
      </c>
    </row>
    <row r="15" spans="1:5" ht="15" customHeight="1" x14ac:dyDescent="0.2">
      <c r="B15" s="49">
        <v>33353</v>
      </c>
      <c r="C15" s="50"/>
      <c r="D15" s="51" t="s">
        <v>53</v>
      </c>
      <c r="E15" s="52">
        <v>5775983955</v>
      </c>
    </row>
    <row r="16" spans="1:5" ht="15" customHeight="1" x14ac:dyDescent="0.2">
      <c r="B16" s="53"/>
      <c r="C16" s="54" t="s">
        <v>54</v>
      </c>
      <c r="D16" s="55"/>
      <c r="E16" s="56">
        <f>SUM(E15:E15)</f>
        <v>5775983955</v>
      </c>
    </row>
    <row r="17" spans="1:5" ht="15" customHeight="1" x14ac:dyDescent="0.25">
      <c r="A17" s="57"/>
      <c r="B17" s="58"/>
      <c r="C17" s="58"/>
      <c r="D17" s="58"/>
      <c r="E17" s="58"/>
    </row>
    <row r="18" spans="1:5" ht="15" customHeight="1" x14ac:dyDescent="0.25">
      <c r="A18" s="59" t="s">
        <v>17</v>
      </c>
      <c r="B18" s="60"/>
      <c r="C18" s="60"/>
      <c r="D18" s="60"/>
      <c r="E18" s="61"/>
    </row>
    <row r="19" spans="1:5" ht="15" customHeight="1" x14ac:dyDescent="0.2">
      <c r="A19" s="43" t="s">
        <v>47</v>
      </c>
      <c r="B19" s="60"/>
      <c r="C19" s="60"/>
      <c r="D19" s="60"/>
      <c r="E19" s="62" t="s">
        <v>48</v>
      </c>
    </row>
    <row r="20" spans="1:5" ht="15" customHeight="1" x14ac:dyDescent="0.2"/>
    <row r="21" spans="1:5" ht="15" customHeight="1" x14ac:dyDescent="0.2">
      <c r="A21" s="63" t="s">
        <v>55</v>
      </c>
      <c r="E21" s="64">
        <v>5775983955</v>
      </c>
    </row>
    <row r="22" spans="1:5" ht="15" customHeight="1" x14ac:dyDescent="0.2"/>
    <row r="23" spans="1:5" ht="15" customHeight="1" x14ac:dyDescent="0.2"/>
    <row r="24" spans="1:5" ht="15" customHeight="1" x14ac:dyDescent="0.25">
      <c r="A24" s="37" t="s">
        <v>56</v>
      </c>
    </row>
    <row r="25" spans="1:5" ht="15" customHeight="1" x14ac:dyDescent="0.2">
      <c r="A25" s="38" t="s">
        <v>44</v>
      </c>
      <c r="B25" s="38"/>
      <c r="C25" s="38"/>
      <c r="D25" s="38"/>
      <c r="E25" s="38"/>
    </row>
    <row r="26" spans="1:5" ht="15" customHeight="1" x14ac:dyDescent="0.2">
      <c r="A26" s="38" t="s">
        <v>45</v>
      </c>
      <c r="B26" s="38"/>
      <c r="C26" s="38"/>
      <c r="D26" s="38"/>
      <c r="E26" s="38"/>
    </row>
    <row r="27" spans="1:5" ht="15" customHeight="1" x14ac:dyDescent="0.2">
      <c r="A27" s="39" t="s">
        <v>57</v>
      </c>
      <c r="B27" s="39"/>
      <c r="C27" s="39"/>
      <c r="D27" s="39"/>
      <c r="E27" s="39"/>
    </row>
    <row r="28" spans="1:5" ht="15" customHeight="1" x14ac:dyDescent="0.2">
      <c r="A28" s="39"/>
      <c r="B28" s="39"/>
      <c r="C28" s="39"/>
      <c r="D28" s="39"/>
      <c r="E28" s="39"/>
    </row>
    <row r="29" spans="1:5" ht="15" customHeight="1" x14ac:dyDescent="0.2">
      <c r="A29" s="39"/>
      <c r="B29" s="39"/>
      <c r="C29" s="39"/>
      <c r="D29" s="39"/>
      <c r="E29" s="39"/>
    </row>
    <row r="30" spans="1:5" ht="15" customHeight="1" x14ac:dyDescent="0.2">
      <c r="A30" s="39"/>
      <c r="B30" s="39"/>
      <c r="C30" s="39"/>
      <c r="D30" s="39"/>
      <c r="E30" s="39"/>
    </row>
    <row r="31" spans="1:5" ht="15" customHeight="1" x14ac:dyDescent="0.2">
      <c r="A31" s="39"/>
      <c r="B31" s="39"/>
      <c r="C31" s="39"/>
      <c r="D31" s="39"/>
      <c r="E31" s="39"/>
    </row>
    <row r="32" spans="1:5" ht="15" customHeight="1" x14ac:dyDescent="0.2">
      <c r="A32" s="40"/>
      <c r="B32" s="40"/>
      <c r="C32" s="40"/>
      <c r="D32" s="40"/>
      <c r="E32" s="40"/>
    </row>
    <row r="33" spans="1:5" ht="15" customHeight="1" x14ac:dyDescent="0.25">
      <c r="A33" s="41" t="s">
        <v>1</v>
      </c>
      <c r="B33" s="42"/>
      <c r="C33" s="42"/>
      <c r="D33" s="42"/>
      <c r="E33" s="42"/>
    </row>
    <row r="34" spans="1:5" ht="15" customHeight="1" x14ac:dyDescent="0.2">
      <c r="A34" s="43" t="s">
        <v>47</v>
      </c>
      <c r="B34" s="42"/>
      <c r="C34" s="42"/>
      <c r="D34" s="42"/>
      <c r="E34" s="44" t="s">
        <v>48</v>
      </c>
    </row>
    <row r="35" spans="1:5" ht="15" customHeight="1" x14ac:dyDescent="0.25">
      <c r="A35" s="45"/>
      <c r="B35" s="41"/>
      <c r="C35" s="42"/>
      <c r="D35" s="42"/>
      <c r="E35" s="46"/>
    </row>
    <row r="36" spans="1:5" ht="15" customHeight="1" x14ac:dyDescent="0.2">
      <c r="B36" s="47" t="s">
        <v>49</v>
      </c>
      <c r="C36" s="47" t="s">
        <v>50</v>
      </c>
      <c r="D36" s="48" t="s">
        <v>51</v>
      </c>
      <c r="E36" s="65" t="s">
        <v>52</v>
      </c>
    </row>
    <row r="37" spans="1:5" ht="15" customHeight="1" x14ac:dyDescent="0.2">
      <c r="B37" s="49">
        <v>33155</v>
      </c>
      <c r="C37" s="50"/>
      <c r="D37" s="51" t="s">
        <v>53</v>
      </c>
      <c r="E37" s="52">
        <v>66000000</v>
      </c>
    </row>
    <row r="38" spans="1:5" ht="15" customHeight="1" x14ac:dyDescent="0.2">
      <c r="B38" s="53"/>
      <c r="C38" s="54" t="s">
        <v>54</v>
      </c>
      <c r="D38" s="55"/>
      <c r="E38" s="56">
        <f>SUM(E37:E37)</f>
        <v>66000000</v>
      </c>
    </row>
    <row r="39" spans="1:5" ht="15" customHeight="1" x14ac:dyDescent="0.25">
      <c r="A39" s="57"/>
      <c r="B39" s="58"/>
      <c r="C39" s="58"/>
      <c r="D39" s="58"/>
      <c r="E39" s="58"/>
    </row>
    <row r="40" spans="1:5" ht="15" customHeight="1" x14ac:dyDescent="0.25">
      <c r="A40" s="59" t="s">
        <v>17</v>
      </c>
      <c r="B40" s="60"/>
      <c r="C40" s="60"/>
      <c r="D40" s="60"/>
      <c r="E40" s="61"/>
    </row>
    <row r="41" spans="1:5" ht="15" customHeight="1" x14ac:dyDescent="0.2">
      <c r="A41" s="43" t="s">
        <v>47</v>
      </c>
      <c r="B41" s="60"/>
      <c r="C41" s="60"/>
      <c r="D41" s="60"/>
      <c r="E41" s="44" t="s">
        <v>48</v>
      </c>
    </row>
    <row r="42" spans="1:5" ht="15" customHeight="1" x14ac:dyDescent="0.2"/>
    <row r="43" spans="1:5" ht="15" customHeight="1" x14ac:dyDescent="0.2">
      <c r="A43" s="63" t="s">
        <v>55</v>
      </c>
      <c r="E43" s="64">
        <v>66000000</v>
      </c>
    </row>
    <row r="44" spans="1:5" ht="15" customHeight="1" x14ac:dyDescent="0.2"/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7" t="s">
        <v>58</v>
      </c>
    </row>
    <row r="55" spans="1:5" ht="15" customHeight="1" x14ac:dyDescent="0.2">
      <c r="A55" s="38" t="s">
        <v>44</v>
      </c>
      <c r="B55" s="38"/>
      <c r="C55" s="38"/>
      <c r="D55" s="38"/>
      <c r="E55" s="38"/>
    </row>
    <row r="56" spans="1:5" ht="15" customHeight="1" x14ac:dyDescent="0.2">
      <c r="A56" s="38" t="s">
        <v>45</v>
      </c>
      <c r="B56" s="38"/>
      <c r="C56" s="38"/>
      <c r="D56" s="38"/>
      <c r="E56" s="38"/>
    </row>
    <row r="57" spans="1:5" ht="15" customHeight="1" x14ac:dyDescent="0.2">
      <c r="A57" s="66" t="s">
        <v>59</v>
      </c>
      <c r="B57" s="66"/>
      <c r="C57" s="66"/>
      <c r="D57" s="66"/>
      <c r="E57" s="66"/>
    </row>
    <row r="58" spans="1:5" ht="15" customHeight="1" x14ac:dyDescent="0.2">
      <c r="A58" s="66"/>
      <c r="B58" s="66"/>
      <c r="C58" s="66"/>
      <c r="D58" s="66"/>
      <c r="E58" s="66"/>
    </row>
    <row r="59" spans="1:5" ht="15" customHeight="1" x14ac:dyDescent="0.2">
      <c r="A59" s="66"/>
      <c r="B59" s="66"/>
      <c r="C59" s="66"/>
      <c r="D59" s="66"/>
      <c r="E59" s="66"/>
    </row>
    <row r="60" spans="1:5" ht="15" customHeight="1" x14ac:dyDescent="0.2">
      <c r="A60" s="66"/>
      <c r="B60" s="66"/>
      <c r="C60" s="66"/>
      <c r="D60" s="66"/>
      <c r="E60" s="66"/>
    </row>
    <row r="61" spans="1:5" ht="15" customHeight="1" x14ac:dyDescent="0.2">
      <c r="A61" s="66"/>
      <c r="B61" s="66"/>
      <c r="C61" s="66"/>
      <c r="D61" s="66"/>
      <c r="E61" s="66"/>
    </row>
    <row r="62" spans="1:5" ht="15" customHeight="1" x14ac:dyDescent="0.2">
      <c r="A62" s="66"/>
      <c r="B62" s="66"/>
      <c r="C62" s="66"/>
      <c r="D62" s="66"/>
      <c r="E62" s="66"/>
    </row>
    <row r="63" spans="1:5" ht="15" customHeight="1" x14ac:dyDescent="0.2">
      <c r="A63" s="66"/>
      <c r="B63" s="66"/>
      <c r="C63" s="66"/>
      <c r="D63" s="66"/>
      <c r="E63" s="66"/>
    </row>
    <row r="64" spans="1:5" ht="15" customHeight="1" x14ac:dyDescent="0.2">
      <c r="A64" s="66"/>
      <c r="B64" s="66"/>
      <c r="C64" s="66"/>
      <c r="D64" s="66"/>
      <c r="E64" s="66"/>
    </row>
    <row r="65" spans="1:5" ht="15" customHeight="1" x14ac:dyDescent="0.2">
      <c r="A65" s="66"/>
      <c r="B65" s="66"/>
      <c r="C65" s="66"/>
      <c r="D65" s="66"/>
      <c r="E65" s="66"/>
    </row>
    <row r="66" spans="1:5" ht="15" customHeight="1" x14ac:dyDescent="0.2">
      <c r="A66" s="66"/>
      <c r="B66" s="66"/>
      <c r="C66" s="66"/>
      <c r="D66" s="66"/>
      <c r="E66" s="66"/>
    </row>
    <row r="67" spans="1:5" ht="15" customHeight="1" x14ac:dyDescent="0.2"/>
    <row r="68" spans="1:5" ht="15" customHeight="1" x14ac:dyDescent="0.25">
      <c r="A68" s="41" t="s">
        <v>1</v>
      </c>
      <c r="B68" s="42"/>
      <c r="C68" s="42"/>
      <c r="D68" s="42"/>
      <c r="E68" s="42"/>
    </row>
    <row r="69" spans="1:5" ht="15" customHeight="1" x14ac:dyDescent="0.2">
      <c r="A69" s="43" t="s">
        <v>60</v>
      </c>
      <c r="B69" s="60"/>
      <c r="C69" s="60"/>
      <c r="D69" s="60"/>
      <c r="E69" s="44" t="s">
        <v>61</v>
      </c>
    </row>
    <row r="70" spans="1:5" ht="15" customHeight="1" x14ac:dyDescent="0.25">
      <c r="A70" s="61"/>
      <c r="B70" s="59"/>
      <c r="C70" s="60"/>
      <c r="D70" s="60"/>
      <c r="E70" s="67"/>
    </row>
    <row r="71" spans="1:5" ht="15" customHeight="1" x14ac:dyDescent="0.2">
      <c r="B71" s="65" t="s">
        <v>49</v>
      </c>
      <c r="C71" s="65" t="s">
        <v>50</v>
      </c>
      <c r="D71" s="68" t="s">
        <v>51</v>
      </c>
      <c r="E71" s="69" t="s">
        <v>52</v>
      </c>
    </row>
    <row r="72" spans="1:5" ht="15" customHeight="1" x14ac:dyDescent="0.2">
      <c r="B72" s="70">
        <v>103533062</v>
      </c>
      <c r="C72" s="71"/>
      <c r="D72" s="72" t="s">
        <v>53</v>
      </c>
      <c r="E72" s="52">
        <v>4143641.2</v>
      </c>
    </row>
    <row r="73" spans="1:5" ht="15" customHeight="1" x14ac:dyDescent="0.2">
      <c r="B73" s="73"/>
      <c r="C73" s="74" t="s">
        <v>54</v>
      </c>
      <c r="D73" s="75"/>
      <c r="E73" s="76">
        <f>SUM(E72:E72)</f>
        <v>4143641.2</v>
      </c>
    </row>
    <row r="74" spans="1:5" ht="15" customHeight="1" x14ac:dyDescent="0.2"/>
    <row r="75" spans="1:5" ht="15" customHeight="1" x14ac:dyDescent="0.25">
      <c r="A75" s="41" t="s">
        <v>17</v>
      </c>
      <c r="B75" s="42"/>
      <c r="C75" s="42"/>
      <c r="D75" s="61"/>
      <c r="E75" s="61"/>
    </row>
    <row r="76" spans="1:5" ht="15" customHeight="1" x14ac:dyDescent="0.2">
      <c r="A76" s="43" t="s">
        <v>60</v>
      </c>
      <c r="B76" s="60"/>
      <c r="C76" s="60"/>
      <c r="D76" s="60"/>
      <c r="E76" s="62" t="s">
        <v>61</v>
      </c>
    </row>
    <row r="77" spans="1:5" ht="15" customHeight="1" x14ac:dyDescent="0.25">
      <c r="A77" s="59"/>
      <c r="B77" s="60"/>
      <c r="C77" s="60"/>
      <c r="D77" s="60"/>
      <c r="E77" s="61"/>
    </row>
    <row r="78" spans="1:5" ht="15" customHeight="1" x14ac:dyDescent="0.25">
      <c r="A78" s="59"/>
      <c r="B78" s="60"/>
      <c r="C78" s="65" t="s">
        <v>50</v>
      </c>
      <c r="D78" s="77" t="s">
        <v>62</v>
      </c>
      <c r="E78" s="47" t="s">
        <v>52</v>
      </c>
    </row>
    <row r="79" spans="1:5" ht="15" customHeight="1" x14ac:dyDescent="0.25">
      <c r="A79" s="59"/>
      <c r="B79" s="60"/>
      <c r="C79" s="78">
        <v>3636</v>
      </c>
      <c r="D79" s="79" t="s">
        <v>63</v>
      </c>
      <c r="E79" s="80">
        <f>360000+90000+32400</f>
        <v>482400</v>
      </c>
    </row>
    <row r="80" spans="1:5" ht="15" customHeight="1" x14ac:dyDescent="0.25">
      <c r="A80" s="59"/>
      <c r="B80" s="60"/>
      <c r="C80" s="78">
        <v>3636</v>
      </c>
      <c r="D80" s="79" t="s">
        <v>64</v>
      </c>
      <c r="E80" s="80">
        <f>21250+11340+11340+45340+33166.5+17000+51000</f>
        <v>190436.5</v>
      </c>
    </row>
    <row r="81" spans="1:5" ht="15" customHeight="1" x14ac:dyDescent="0.25">
      <c r="A81" s="59"/>
      <c r="B81" s="60"/>
      <c r="C81" s="78">
        <v>2125</v>
      </c>
      <c r="D81" s="72" t="s">
        <v>65</v>
      </c>
      <c r="E81" s="80">
        <v>2774030</v>
      </c>
    </row>
    <row r="82" spans="1:5" ht="15" customHeight="1" x14ac:dyDescent="0.25">
      <c r="A82" s="59"/>
      <c r="B82" s="60"/>
      <c r="C82" s="74" t="s">
        <v>54</v>
      </c>
      <c r="D82" s="75"/>
      <c r="E82" s="76">
        <f>SUM(E79:E81)</f>
        <v>3446866.5</v>
      </c>
    </row>
    <row r="83" spans="1:5" ht="15" customHeight="1" x14ac:dyDescent="0.2"/>
    <row r="84" spans="1:5" ht="15" customHeight="1" x14ac:dyDescent="0.25">
      <c r="A84" s="59" t="s">
        <v>17</v>
      </c>
      <c r="B84" s="60"/>
      <c r="C84" s="60"/>
      <c r="D84" s="60"/>
      <c r="E84" s="60"/>
    </row>
    <row r="85" spans="1:5" ht="15" customHeight="1" x14ac:dyDescent="0.2">
      <c r="A85" s="81" t="s">
        <v>66</v>
      </c>
      <c r="B85" s="60"/>
      <c r="C85" s="60"/>
      <c r="D85" s="60"/>
      <c r="E85" s="62" t="s">
        <v>67</v>
      </c>
    </row>
    <row r="86" spans="1:5" ht="15" customHeight="1" x14ac:dyDescent="0.25">
      <c r="A86" s="59"/>
      <c r="B86" s="61"/>
      <c r="C86" s="60"/>
      <c r="D86" s="60"/>
      <c r="E86" s="67"/>
    </row>
    <row r="87" spans="1:5" ht="15" customHeight="1" x14ac:dyDescent="0.2">
      <c r="A87" s="82"/>
      <c r="B87" s="82"/>
      <c r="C87" s="65" t="s">
        <v>50</v>
      </c>
      <c r="D87" s="77" t="s">
        <v>62</v>
      </c>
      <c r="E87" s="69" t="s">
        <v>52</v>
      </c>
    </row>
    <row r="88" spans="1:5" ht="15" customHeight="1" x14ac:dyDescent="0.2">
      <c r="A88" s="83"/>
      <c r="B88" s="84"/>
      <c r="C88" s="85">
        <v>6409</v>
      </c>
      <c r="D88" s="79" t="s">
        <v>68</v>
      </c>
      <c r="E88" s="86">
        <v>696774.7</v>
      </c>
    </row>
    <row r="89" spans="1:5" ht="15" customHeight="1" x14ac:dyDescent="0.2">
      <c r="A89" s="87"/>
      <c r="B89" s="88"/>
      <c r="C89" s="74" t="s">
        <v>54</v>
      </c>
      <c r="D89" s="75"/>
      <c r="E89" s="76">
        <f>E88</f>
        <v>696774.7</v>
      </c>
    </row>
    <row r="90" spans="1:5" ht="15" customHeight="1" x14ac:dyDescent="0.2"/>
    <row r="91" spans="1:5" ht="15" customHeight="1" x14ac:dyDescent="0.2"/>
    <row r="92" spans="1:5" ht="15" customHeight="1" x14ac:dyDescent="0.25">
      <c r="A92" s="37" t="s">
        <v>69</v>
      </c>
    </row>
    <row r="93" spans="1:5" ht="15" customHeight="1" x14ac:dyDescent="0.2">
      <c r="A93" s="89" t="s">
        <v>44</v>
      </c>
      <c r="B93" s="89"/>
      <c r="C93" s="89"/>
      <c r="D93" s="89"/>
      <c r="E93" s="89"/>
    </row>
    <row r="94" spans="1:5" ht="15" customHeight="1" x14ac:dyDescent="0.2">
      <c r="A94" s="38" t="s">
        <v>70</v>
      </c>
      <c r="B94" s="38"/>
      <c r="C94" s="38"/>
      <c r="D94" s="38"/>
      <c r="E94" s="38"/>
    </row>
    <row r="95" spans="1:5" ht="15" customHeight="1" x14ac:dyDescent="0.2">
      <c r="A95" s="39" t="s">
        <v>71</v>
      </c>
      <c r="B95" s="39"/>
      <c r="C95" s="39"/>
      <c r="D95" s="39"/>
      <c r="E95" s="39"/>
    </row>
    <row r="96" spans="1:5" ht="15" customHeight="1" x14ac:dyDescent="0.2">
      <c r="A96" s="39"/>
      <c r="B96" s="39"/>
      <c r="C96" s="39"/>
      <c r="D96" s="39"/>
      <c r="E96" s="39"/>
    </row>
    <row r="97" spans="1:5" ht="15" customHeight="1" x14ac:dyDescent="0.2">
      <c r="A97" s="39"/>
      <c r="B97" s="39"/>
      <c r="C97" s="39"/>
      <c r="D97" s="39"/>
      <c r="E97" s="39"/>
    </row>
    <row r="98" spans="1:5" ht="15" customHeight="1" x14ac:dyDescent="0.2">
      <c r="A98" s="39"/>
      <c r="B98" s="39"/>
      <c r="C98" s="39"/>
      <c r="D98" s="39"/>
      <c r="E98" s="39"/>
    </row>
    <row r="99" spans="1:5" ht="15" customHeight="1" x14ac:dyDescent="0.2">
      <c r="A99" s="39"/>
      <c r="B99" s="39"/>
      <c r="C99" s="39"/>
      <c r="D99" s="39"/>
      <c r="E99" s="39"/>
    </row>
    <row r="100" spans="1:5" ht="15" customHeight="1" x14ac:dyDescent="0.2">
      <c r="A100" s="39"/>
      <c r="B100" s="39"/>
      <c r="C100" s="39"/>
      <c r="D100" s="39"/>
      <c r="E100" s="39"/>
    </row>
    <row r="101" spans="1:5" ht="15" customHeight="1" x14ac:dyDescent="0.2">
      <c r="A101" s="39"/>
      <c r="B101" s="39"/>
      <c r="C101" s="39"/>
      <c r="D101" s="39"/>
      <c r="E101" s="39"/>
    </row>
    <row r="102" spans="1:5" ht="15" customHeight="1" x14ac:dyDescent="0.2">
      <c r="A102" s="90"/>
      <c r="B102" s="90"/>
      <c r="C102" s="90"/>
      <c r="D102" s="90"/>
      <c r="E102" s="90"/>
    </row>
    <row r="103" spans="1:5" ht="15" customHeight="1" x14ac:dyDescent="0.2">
      <c r="A103" s="90"/>
      <c r="B103" s="90"/>
      <c r="C103" s="90"/>
      <c r="D103" s="90"/>
      <c r="E103" s="90"/>
    </row>
    <row r="104" spans="1:5" ht="15" customHeight="1" x14ac:dyDescent="0.2">
      <c r="A104" s="90"/>
      <c r="B104" s="90"/>
      <c r="C104" s="90"/>
      <c r="D104" s="90"/>
      <c r="E104" s="90"/>
    </row>
    <row r="105" spans="1:5" ht="15" customHeight="1" x14ac:dyDescent="0.2">
      <c r="A105" s="90"/>
      <c r="B105" s="90"/>
      <c r="C105" s="90"/>
      <c r="D105" s="90"/>
      <c r="E105" s="90"/>
    </row>
    <row r="106" spans="1:5" ht="15" customHeight="1" x14ac:dyDescent="0.25">
      <c r="A106" s="41" t="s">
        <v>1</v>
      </c>
      <c r="B106" s="42"/>
      <c r="C106" s="42"/>
      <c r="D106" s="42"/>
      <c r="E106" s="42"/>
    </row>
    <row r="107" spans="1:5" ht="15" customHeight="1" x14ac:dyDescent="0.2">
      <c r="A107" s="43" t="s">
        <v>66</v>
      </c>
      <c r="B107" s="61"/>
      <c r="C107" s="61"/>
      <c r="D107" s="61"/>
      <c r="E107" s="61" t="s">
        <v>67</v>
      </c>
    </row>
    <row r="108" spans="1:5" ht="15" customHeight="1" x14ac:dyDescent="0.25">
      <c r="A108" s="45"/>
      <c r="B108" s="41"/>
      <c r="C108" s="42"/>
      <c r="D108" s="42"/>
      <c r="E108" s="46"/>
    </row>
    <row r="109" spans="1:5" ht="15" customHeight="1" x14ac:dyDescent="0.2">
      <c r="B109" s="47" t="s">
        <v>49</v>
      </c>
      <c r="C109" s="47" t="s">
        <v>50</v>
      </c>
      <c r="D109" s="48" t="s">
        <v>51</v>
      </c>
      <c r="E109" s="47" t="s">
        <v>52</v>
      </c>
    </row>
    <row r="110" spans="1:5" ht="15" customHeight="1" x14ac:dyDescent="0.2">
      <c r="B110" s="49">
        <v>13305</v>
      </c>
      <c r="C110" s="50"/>
      <c r="D110" s="51" t="s">
        <v>53</v>
      </c>
      <c r="E110" s="52">
        <v>689181000</v>
      </c>
    </row>
    <row r="111" spans="1:5" ht="15" customHeight="1" x14ac:dyDescent="0.2">
      <c r="B111" s="53"/>
      <c r="C111" s="54" t="s">
        <v>54</v>
      </c>
      <c r="D111" s="55"/>
      <c r="E111" s="56">
        <f>SUM(E110:E110)</f>
        <v>689181000</v>
      </c>
    </row>
    <row r="112" spans="1:5" ht="15" customHeight="1" x14ac:dyDescent="0.2"/>
    <row r="113" spans="1:5" ht="15" customHeight="1" x14ac:dyDescent="0.2"/>
    <row r="114" spans="1:5" ht="15" customHeight="1" x14ac:dyDescent="0.25">
      <c r="A114" s="41" t="s">
        <v>17</v>
      </c>
      <c r="B114" s="42"/>
      <c r="C114" s="42"/>
      <c r="D114" s="42"/>
      <c r="E114" s="45"/>
    </row>
    <row r="115" spans="1:5" ht="15" customHeight="1" x14ac:dyDescent="0.2">
      <c r="A115" s="81" t="s">
        <v>72</v>
      </c>
      <c r="B115" s="61"/>
      <c r="C115" s="61"/>
      <c r="D115" s="61"/>
      <c r="E115" s="61" t="s">
        <v>73</v>
      </c>
    </row>
    <row r="116" spans="1:5" ht="15" customHeight="1" x14ac:dyDescent="0.25">
      <c r="A116" s="45"/>
      <c r="B116" s="41"/>
      <c r="C116" s="42"/>
      <c r="D116" s="42"/>
      <c r="E116" s="46"/>
    </row>
    <row r="117" spans="1:5" ht="15" customHeight="1" x14ac:dyDescent="0.25">
      <c r="A117" s="91"/>
      <c r="B117" s="41"/>
      <c r="C117" s="65" t="s">
        <v>50</v>
      </c>
      <c r="D117" s="77" t="s">
        <v>62</v>
      </c>
      <c r="E117" s="47" t="s">
        <v>52</v>
      </c>
    </row>
    <row r="118" spans="1:5" ht="15" customHeight="1" x14ac:dyDescent="0.25">
      <c r="A118" s="91"/>
      <c r="B118" s="41"/>
      <c r="C118" s="92">
        <v>4399</v>
      </c>
      <c r="D118" s="79" t="s">
        <v>65</v>
      </c>
      <c r="E118" s="93">
        <v>235903100</v>
      </c>
    </row>
    <row r="119" spans="1:5" ht="15" customHeight="1" x14ac:dyDescent="0.25">
      <c r="A119" s="91"/>
      <c r="B119" s="41"/>
      <c r="C119" s="92">
        <v>4399</v>
      </c>
      <c r="D119" s="94" t="s">
        <v>74</v>
      </c>
      <c r="E119" s="93">
        <v>96589500</v>
      </c>
    </row>
    <row r="120" spans="1:5" ht="15" customHeight="1" x14ac:dyDescent="0.25">
      <c r="A120" s="91"/>
      <c r="B120" s="41"/>
      <c r="C120" s="74" t="s">
        <v>54</v>
      </c>
      <c r="D120" s="94"/>
      <c r="E120" s="76">
        <f>SUM(E118:E119)</f>
        <v>332492600</v>
      </c>
    </row>
    <row r="121" spans="1:5" ht="15" customHeight="1" x14ac:dyDescent="0.25">
      <c r="A121" s="91"/>
      <c r="B121" s="41"/>
      <c r="C121" s="42"/>
      <c r="D121" s="42"/>
      <c r="E121" s="46"/>
    </row>
    <row r="122" spans="1:5" ht="15" customHeight="1" x14ac:dyDescent="0.2">
      <c r="B122" s="47" t="s">
        <v>49</v>
      </c>
      <c r="C122" s="47" t="s">
        <v>50</v>
      </c>
      <c r="D122" s="48" t="s">
        <v>51</v>
      </c>
      <c r="E122" s="47" t="s">
        <v>52</v>
      </c>
    </row>
    <row r="123" spans="1:5" ht="15" customHeight="1" x14ac:dyDescent="0.2">
      <c r="B123" s="95">
        <v>13305</v>
      </c>
      <c r="C123" s="96"/>
      <c r="D123" s="97" t="s">
        <v>75</v>
      </c>
      <c r="E123" s="52">
        <v>356688400</v>
      </c>
    </row>
    <row r="124" spans="1:5" ht="15" customHeight="1" x14ac:dyDescent="0.2">
      <c r="B124" s="98"/>
      <c r="C124" s="54" t="s">
        <v>54</v>
      </c>
      <c r="D124" s="55"/>
      <c r="E124" s="56">
        <f>SUM(E123:E123)</f>
        <v>356688400</v>
      </c>
    </row>
    <row r="125" spans="1:5" ht="15" customHeight="1" x14ac:dyDescent="0.25">
      <c r="A125" s="37"/>
    </row>
    <row r="126" spans="1:5" ht="15" customHeight="1" x14ac:dyDescent="0.25">
      <c r="A126" s="37"/>
    </row>
    <row r="127" spans="1:5" ht="15" customHeight="1" x14ac:dyDescent="0.25">
      <c r="A127" s="37" t="s">
        <v>76</v>
      </c>
    </row>
    <row r="128" spans="1:5" ht="15" customHeight="1" x14ac:dyDescent="0.2">
      <c r="A128" s="38" t="s">
        <v>44</v>
      </c>
      <c r="B128" s="38"/>
      <c r="C128" s="38"/>
      <c r="D128" s="38"/>
      <c r="E128" s="38"/>
    </row>
    <row r="129" spans="1:5" ht="15" customHeight="1" x14ac:dyDescent="0.2">
      <c r="A129" s="39" t="s">
        <v>201</v>
      </c>
      <c r="B129" s="39"/>
      <c r="C129" s="39"/>
      <c r="D129" s="39"/>
      <c r="E129" s="39"/>
    </row>
    <row r="130" spans="1:5" ht="15" customHeight="1" x14ac:dyDescent="0.2">
      <c r="A130" s="39"/>
      <c r="B130" s="39"/>
      <c r="C130" s="39"/>
      <c r="D130" s="39"/>
      <c r="E130" s="39"/>
    </row>
    <row r="131" spans="1:5" ht="15" customHeight="1" x14ac:dyDescent="0.2">
      <c r="A131" s="39"/>
      <c r="B131" s="39"/>
      <c r="C131" s="39"/>
      <c r="D131" s="39"/>
      <c r="E131" s="39"/>
    </row>
    <row r="132" spans="1:5" ht="15" customHeight="1" x14ac:dyDescent="0.2">
      <c r="A132" s="39"/>
      <c r="B132" s="39"/>
      <c r="C132" s="39"/>
      <c r="D132" s="39"/>
      <c r="E132" s="39"/>
    </row>
    <row r="133" spans="1:5" ht="15" customHeight="1" x14ac:dyDescent="0.2">
      <c r="A133" s="39"/>
      <c r="B133" s="39"/>
      <c r="C133" s="39"/>
      <c r="D133" s="39"/>
      <c r="E133" s="39"/>
    </row>
    <row r="134" spans="1:5" ht="15" customHeight="1" x14ac:dyDescent="0.2">
      <c r="A134" s="39"/>
      <c r="B134" s="39"/>
      <c r="C134" s="39"/>
      <c r="D134" s="39"/>
      <c r="E134" s="39"/>
    </row>
    <row r="135" spans="1:5" ht="15" customHeight="1" x14ac:dyDescent="0.2">
      <c r="A135" s="39"/>
      <c r="B135" s="39"/>
      <c r="C135" s="39"/>
      <c r="D135" s="39"/>
      <c r="E135" s="39"/>
    </row>
    <row r="136" spans="1:5" ht="15" customHeight="1" x14ac:dyDescent="0.2"/>
    <row r="137" spans="1:5" ht="15" customHeight="1" x14ac:dyDescent="0.25">
      <c r="A137" s="59" t="s">
        <v>1</v>
      </c>
      <c r="B137" s="60"/>
      <c r="C137" s="60"/>
      <c r="D137" s="60"/>
      <c r="E137" s="60"/>
    </row>
    <row r="138" spans="1:5" ht="15" customHeight="1" x14ac:dyDescent="0.2">
      <c r="A138" s="81" t="s">
        <v>66</v>
      </c>
      <c r="B138" s="60"/>
      <c r="C138" s="60"/>
      <c r="D138" s="60"/>
      <c r="E138" s="62" t="s">
        <v>67</v>
      </c>
    </row>
    <row r="139" spans="1:5" ht="15" customHeight="1" x14ac:dyDescent="0.25">
      <c r="A139" s="61"/>
      <c r="B139" s="59"/>
      <c r="C139" s="60"/>
      <c r="D139" s="60"/>
      <c r="E139" s="67"/>
    </row>
    <row r="140" spans="1:5" ht="15" customHeight="1" x14ac:dyDescent="0.2">
      <c r="B140" s="47" t="s">
        <v>49</v>
      </c>
      <c r="C140" s="65" t="s">
        <v>50</v>
      </c>
      <c r="D140" s="68" t="s">
        <v>51</v>
      </c>
      <c r="E140" s="69" t="s">
        <v>52</v>
      </c>
    </row>
    <row r="141" spans="1:5" ht="15" customHeight="1" x14ac:dyDescent="0.2">
      <c r="B141" s="49">
        <v>883</v>
      </c>
      <c r="C141" s="99">
        <v>6172</v>
      </c>
      <c r="D141" s="100" t="s">
        <v>77</v>
      </c>
      <c r="E141" s="93">
        <v>4972347.26</v>
      </c>
    </row>
    <row r="142" spans="1:5" ht="15" customHeight="1" x14ac:dyDescent="0.2">
      <c r="B142" s="53"/>
      <c r="C142" s="74" t="s">
        <v>54</v>
      </c>
      <c r="D142" s="75"/>
      <c r="E142" s="76">
        <f>SUM(E141:E141)</f>
        <v>4972347.26</v>
      </c>
    </row>
    <row r="143" spans="1:5" ht="15" customHeight="1" x14ac:dyDescent="0.2"/>
    <row r="144" spans="1:5" ht="15" customHeight="1" x14ac:dyDescent="0.25">
      <c r="A144" s="41" t="s">
        <v>17</v>
      </c>
      <c r="B144" s="101"/>
      <c r="C144" s="42"/>
      <c r="D144" s="42"/>
      <c r="E144" s="61"/>
    </row>
    <row r="145" spans="1:5" ht="15" customHeight="1" x14ac:dyDescent="0.2">
      <c r="A145" s="43" t="s">
        <v>66</v>
      </c>
      <c r="B145" s="101"/>
      <c r="C145" s="42"/>
      <c r="D145" s="42"/>
      <c r="E145" t="s">
        <v>67</v>
      </c>
    </row>
    <row r="146" spans="1:5" ht="15" customHeight="1" x14ac:dyDescent="0.25">
      <c r="A146" s="45"/>
      <c r="B146" s="102"/>
      <c r="C146" s="42"/>
      <c r="D146" s="42"/>
      <c r="E146" s="67"/>
    </row>
    <row r="147" spans="1:5" ht="15" customHeight="1" x14ac:dyDescent="0.2">
      <c r="B147" s="103"/>
      <c r="C147" s="47" t="s">
        <v>50</v>
      </c>
      <c r="D147" s="104" t="s">
        <v>62</v>
      </c>
      <c r="E147" s="65" t="s">
        <v>52</v>
      </c>
    </row>
    <row r="148" spans="1:5" ht="15" customHeight="1" x14ac:dyDescent="0.2">
      <c r="B148" s="105"/>
      <c r="C148" s="78">
        <v>6409</v>
      </c>
      <c r="D148" s="106" t="s">
        <v>68</v>
      </c>
      <c r="E148" s="93">
        <v>4972347.26</v>
      </c>
    </row>
    <row r="149" spans="1:5" ht="15" customHeight="1" x14ac:dyDescent="0.2">
      <c r="B149" s="107"/>
      <c r="C149" s="54" t="s">
        <v>54</v>
      </c>
      <c r="D149" s="108"/>
      <c r="E149" s="109">
        <f>SUM(E148:E148)</f>
        <v>4972347.26</v>
      </c>
    </row>
    <row r="150" spans="1:5" ht="15" customHeight="1" x14ac:dyDescent="0.2"/>
    <row r="151" spans="1:5" ht="15" customHeight="1" x14ac:dyDescent="0.2"/>
    <row r="152" spans="1:5" ht="15" customHeight="1" x14ac:dyDescent="0.2"/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37" t="s">
        <v>78</v>
      </c>
    </row>
    <row r="159" spans="1:5" ht="15" customHeight="1" x14ac:dyDescent="0.2">
      <c r="A159" s="38" t="s">
        <v>44</v>
      </c>
      <c r="B159" s="38"/>
      <c r="C159" s="38"/>
      <c r="D159" s="38"/>
      <c r="E159" s="38"/>
    </row>
    <row r="160" spans="1:5" ht="15" customHeight="1" x14ac:dyDescent="0.2">
      <c r="A160" s="39" t="s">
        <v>202</v>
      </c>
      <c r="B160" s="39"/>
      <c r="C160" s="39"/>
      <c r="D160" s="39"/>
      <c r="E160" s="39"/>
    </row>
    <row r="161" spans="1:5" ht="15" customHeight="1" x14ac:dyDescent="0.2">
      <c r="A161" s="39"/>
      <c r="B161" s="39"/>
      <c r="C161" s="39"/>
      <c r="D161" s="39"/>
      <c r="E161" s="39"/>
    </row>
    <row r="162" spans="1:5" ht="15" customHeight="1" x14ac:dyDescent="0.2">
      <c r="A162" s="39"/>
      <c r="B162" s="39"/>
      <c r="C162" s="39"/>
      <c r="D162" s="39"/>
      <c r="E162" s="39"/>
    </row>
    <row r="163" spans="1:5" ht="15" customHeight="1" x14ac:dyDescent="0.2">
      <c r="A163" s="39"/>
      <c r="B163" s="39"/>
      <c r="C163" s="39"/>
      <c r="D163" s="39"/>
      <c r="E163" s="39"/>
    </row>
    <row r="164" spans="1:5" ht="15" customHeight="1" x14ac:dyDescent="0.2">
      <c r="A164" s="39"/>
      <c r="B164" s="39"/>
      <c r="C164" s="39"/>
      <c r="D164" s="39"/>
      <c r="E164" s="39"/>
    </row>
    <row r="165" spans="1:5" ht="15" customHeight="1" x14ac:dyDescent="0.2">
      <c r="A165" s="39"/>
      <c r="B165" s="39"/>
      <c r="C165" s="39"/>
      <c r="D165" s="39"/>
      <c r="E165" s="39"/>
    </row>
    <row r="166" spans="1:5" ht="15" customHeight="1" x14ac:dyDescent="0.2">
      <c r="A166" s="39"/>
      <c r="B166" s="39"/>
      <c r="C166" s="39"/>
      <c r="D166" s="39"/>
      <c r="E166" s="39"/>
    </row>
    <row r="167" spans="1:5" ht="15" customHeight="1" x14ac:dyDescent="0.2">
      <c r="A167" s="39"/>
      <c r="B167" s="39"/>
      <c r="C167" s="39"/>
      <c r="D167" s="39"/>
      <c r="E167" s="39"/>
    </row>
    <row r="168" spans="1:5" ht="15" customHeight="1" x14ac:dyDescent="0.2">
      <c r="A168" s="90"/>
      <c r="B168" s="90"/>
      <c r="C168" s="90"/>
      <c r="D168" s="90"/>
      <c r="E168" s="90"/>
    </row>
    <row r="169" spans="1:5" ht="15" customHeight="1" x14ac:dyDescent="0.25">
      <c r="A169" s="59" t="s">
        <v>1</v>
      </c>
      <c r="B169" s="60"/>
      <c r="C169" s="60"/>
      <c r="D169" s="60"/>
      <c r="E169" s="60"/>
    </row>
    <row r="170" spans="1:5" ht="15" customHeight="1" x14ac:dyDescent="0.2">
      <c r="A170" s="110" t="s">
        <v>79</v>
      </c>
      <c r="B170" s="58"/>
      <c r="C170" s="58"/>
      <c r="D170" s="58"/>
      <c r="E170" s="45" t="s">
        <v>80</v>
      </c>
    </row>
    <row r="171" spans="1:5" ht="15" customHeight="1" x14ac:dyDescent="0.25">
      <c r="A171" s="61"/>
      <c r="B171" s="59"/>
      <c r="C171" s="60"/>
      <c r="D171" s="60"/>
      <c r="E171" s="67"/>
    </row>
    <row r="172" spans="1:5" ht="15" customHeight="1" x14ac:dyDescent="0.2">
      <c r="B172" s="47" t="s">
        <v>49</v>
      </c>
      <c r="C172" s="65" t="s">
        <v>50</v>
      </c>
      <c r="D172" s="68" t="s">
        <v>51</v>
      </c>
      <c r="E172" s="69" t="s">
        <v>52</v>
      </c>
    </row>
    <row r="173" spans="1:5" ht="15" customHeight="1" x14ac:dyDescent="0.2">
      <c r="B173" s="111">
        <v>306</v>
      </c>
      <c r="C173" s="112">
        <v>6172</v>
      </c>
      <c r="D173" s="100" t="s">
        <v>77</v>
      </c>
      <c r="E173" s="93">
        <f>46165.28+108470</f>
        <v>154635.28</v>
      </c>
    </row>
    <row r="174" spans="1:5" ht="15" customHeight="1" x14ac:dyDescent="0.2">
      <c r="B174" s="111"/>
      <c r="C174" s="74" t="s">
        <v>54</v>
      </c>
      <c r="D174" s="75"/>
      <c r="E174" s="76">
        <f>SUM(E173:E173)</f>
        <v>154635.28</v>
      </c>
    </row>
    <row r="175" spans="1:5" ht="15" customHeight="1" x14ac:dyDescent="0.2"/>
    <row r="176" spans="1:5" ht="15" customHeight="1" x14ac:dyDescent="0.25">
      <c r="A176" s="41" t="s">
        <v>17</v>
      </c>
      <c r="B176" s="42"/>
      <c r="C176" s="42"/>
      <c r="D176" s="42"/>
      <c r="E176" s="42"/>
    </row>
    <row r="177" spans="1:5" ht="15" customHeight="1" x14ac:dyDescent="0.2">
      <c r="A177" s="43" t="s">
        <v>66</v>
      </c>
      <c r="B177" s="42"/>
      <c r="C177" s="42"/>
      <c r="D177" s="42"/>
      <c r="E177" s="44" t="s">
        <v>67</v>
      </c>
    </row>
    <row r="178" spans="1:5" ht="15" customHeight="1" x14ac:dyDescent="0.25">
      <c r="A178" s="45"/>
      <c r="B178" s="41"/>
      <c r="C178" s="42"/>
      <c r="D178" s="42"/>
      <c r="E178" s="46"/>
    </row>
    <row r="179" spans="1:5" ht="15" customHeight="1" x14ac:dyDescent="0.2">
      <c r="A179" s="103"/>
      <c r="B179" s="82"/>
      <c r="C179" s="47" t="s">
        <v>50</v>
      </c>
      <c r="D179" s="77" t="s">
        <v>62</v>
      </c>
      <c r="E179" s="47" t="s">
        <v>52</v>
      </c>
    </row>
    <row r="180" spans="1:5" ht="15" customHeight="1" x14ac:dyDescent="0.2">
      <c r="A180" s="105"/>
      <c r="B180" s="113"/>
      <c r="C180" s="78">
        <v>6409</v>
      </c>
      <c r="D180" s="79" t="s">
        <v>68</v>
      </c>
      <c r="E180" s="52">
        <v>154635.28</v>
      </c>
    </row>
    <row r="181" spans="1:5" ht="15" customHeight="1" x14ac:dyDescent="0.2">
      <c r="A181" s="107"/>
      <c r="B181" s="114"/>
      <c r="C181" s="54" t="s">
        <v>54</v>
      </c>
      <c r="D181" s="115"/>
      <c r="E181" s="116">
        <f>SUM(E180:E180)</f>
        <v>154635.28</v>
      </c>
    </row>
    <row r="182" spans="1:5" ht="15" customHeight="1" x14ac:dyDescent="0.2"/>
    <row r="183" spans="1:5" ht="15" customHeight="1" x14ac:dyDescent="0.2"/>
    <row r="184" spans="1:5" ht="15" customHeight="1" x14ac:dyDescent="0.25">
      <c r="A184" s="37" t="s">
        <v>81</v>
      </c>
    </row>
    <row r="185" spans="1:5" ht="15" customHeight="1" x14ac:dyDescent="0.2">
      <c r="A185" s="38" t="s">
        <v>44</v>
      </c>
      <c r="B185" s="38"/>
      <c r="C185" s="38"/>
      <c r="D185" s="38"/>
      <c r="E185" s="38"/>
    </row>
    <row r="186" spans="1:5" ht="15" customHeight="1" x14ac:dyDescent="0.2">
      <c r="A186" s="39" t="s">
        <v>82</v>
      </c>
      <c r="B186" s="39"/>
      <c r="C186" s="39"/>
      <c r="D186" s="39"/>
      <c r="E186" s="39"/>
    </row>
    <row r="187" spans="1:5" ht="15" customHeight="1" x14ac:dyDescent="0.2">
      <c r="A187" s="39"/>
      <c r="B187" s="39"/>
      <c r="C187" s="39"/>
      <c r="D187" s="39"/>
      <c r="E187" s="39"/>
    </row>
    <row r="188" spans="1:5" ht="15" customHeight="1" x14ac:dyDescent="0.2">
      <c r="A188" s="39"/>
      <c r="B188" s="39"/>
      <c r="C188" s="39"/>
      <c r="D188" s="39"/>
      <c r="E188" s="39"/>
    </row>
    <row r="189" spans="1:5" ht="15" customHeight="1" x14ac:dyDescent="0.2">
      <c r="A189" s="39"/>
      <c r="B189" s="39"/>
      <c r="C189" s="39"/>
      <c r="D189" s="39"/>
      <c r="E189" s="39"/>
    </row>
    <row r="190" spans="1:5" ht="15" customHeight="1" x14ac:dyDescent="0.2">
      <c r="A190" s="39"/>
      <c r="B190" s="39"/>
      <c r="C190" s="39"/>
      <c r="D190" s="39"/>
      <c r="E190" s="39"/>
    </row>
    <row r="191" spans="1:5" ht="15" customHeight="1" x14ac:dyDescent="0.2">
      <c r="A191" s="39"/>
      <c r="B191" s="39"/>
      <c r="C191" s="39"/>
      <c r="D191" s="39"/>
      <c r="E191" s="39"/>
    </row>
    <row r="192" spans="1:5" ht="15" customHeight="1" x14ac:dyDescent="0.2">
      <c r="A192" s="39"/>
      <c r="B192" s="39"/>
      <c r="C192" s="39"/>
      <c r="D192" s="39"/>
      <c r="E192" s="39"/>
    </row>
    <row r="193" spans="1:5" ht="15" customHeight="1" x14ac:dyDescent="0.2"/>
    <row r="194" spans="1:5" ht="15" customHeight="1" x14ac:dyDescent="0.25">
      <c r="A194" s="59" t="s">
        <v>1</v>
      </c>
      <c r="B194" s="60"/>
      <c r="C194" s="60"/>
      <c r="D194" s="60"/>
      <c r="E194" s="60"/>
    </row>
    <row r="195" spans="1:5" ht="15" customHeight="1" x14ac:dyDescent="0.2">
      <c r="A195" s="81" t="s">
        <v>66</v>
      </c>
      <c r="B195" s="60"/>
      <c r="C195" s="60"/>
      <c r="D195" s="60"/>
      <c r="E195" s="62" t="s">
        <v>67</v>
      </c>
    </row>
    <row r="196" spans="1:5" ht="15" customHeight="1" x14ac:dyDescent="0.25">
      <c r="A196" s="61"/>
      <c r="B196" s="59"/>
      <c r="C196" s="60"/>
      <c r="D196" s="60"/>
      <c r="E196" s="67"/>
    </row>
    <row r="197" spans="1:5" ht="15" customHeight="1" x14ac:dyDescent="0.2">
      <c r="B197" s="47" t="s">
        <v>49</v>
      </c>
      <c r="C197" s="65" t="s">
        <v>50</v>
      </c>
      <c r="D197" s="68" t="s">
        <v>51</v>
      </c>
      <c r="E197" s="69" t="s">
        <v>52</v>
      </c>
    </row>
    <row r="198" spans="1:5" ht="15" customHeight="1" x14ac:dyDescent="0.2">
      <c r="B198" s="111">
        <v>305</v>
      </c>
      <c r="C198" s="112">
        <v>6172</v>
      </c>
      <c r="D198" s="79" t="s">
        <v>83</v>
      </c>
      <c r="E198" s="93">
        <v>190200</v>
      </c>
    </row>
    <row r="199" spans="1:5" ht="15" customHeight="1" x14ac:dyDescent="0.2">
      <c r="B199" s="111"/>
      <c r="C199" s="74" t="s">
        <v>54</v>
      </c>
      <c r="D199" s="75"/>
      <c r="E199" s="76">
        <f>SUM(E198:E198)</f>
        <v>190200</v>
      </c>
    </row>
    <row r="200" spans="1:5" ht="15" customHeight="1" x14ac:dyDescent="0.2"/>
    <row r="201" spans="1:5" ht="15" customHeight="1" x14ac:dyDescent="0.25">
      <c r="A201" s="59" t="s">
        <v>17</v>
      </c>
      <c r="B201" s="60"/>
      <c r="C201" s="60"/>
      <c r="D201" s="60"/>
      <c r="E201" s="60"/>
    </row>
    <row r="202" spans="1:5" ht="15" customHeight="1" x14ac:dyDescent="0.2">
      <c r="A202" s="81" t="s">
        <v>79</v>
      </c>
      <c r="B202" s="117"/>
      <c r="C202" s="117"/>
      <c r="D202" s="117"/>
      <c r="E202" s="61" t="s">
        <v>80</v>
      </c>
    </row>
    <row r="203" spans="1:5" ht="15" customHeight="1" x14ac:dyDescent="0.25">
      <c r="A203" s="59"/>
      <c r="B203" s="61"/>
      <c r="C203" s="60"/>
      <c r="D203" s="60"/>
      <c r="E203" s="67"/>
    </row>
    <row r="204" spans="1:5" ht="15" customHeight="1" x14ac:dyDescent="0.2">
      <c r="A204" s="82"/>
      <c r="B204" s="47" t="s">
        <v>49</v>
      </c>
      <c r="C204" s="65" t="s">
        <v>50</v>
      </c>
      <c r="D204" s="118" t="s">
        <v>51</v>
      </c>
      <c r="E204" s="69" t="s">
        <v>52</v>
      </c>
    </row>
    <row r="205" spans="1:5" ht="15" customHeight="1" x14ac:dyDescent="0.2">
      <c r="A205" s="83"/>
      <c r="B205" s="111">
        <v>305</v>
      </c>
      <c r="C205" s="78"/>
      <c r="D205" s="97" t="s">
        <v>84</v>
      </c>
      <c r="E205" s="93">
        <v>190200</v>
      </c>
    </row>
    <row r="206" spans="1:5" ht="15" customHeight="1" x14ac:dyDescent="0.2">
      <c r="A206" s="87"/>
      <c r="B206" s="119"/>
      <c r="C206" s="74" t="s">
        <v>54</v>
      </c>
      <c r="D206" s="120"/>
      <c r="E206" s="109">
        <f>SUM(E205:E205)</f>
        <v>190200</v>
      </c>
    </row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7" t="s">
        <v>85</v>
      </c>
    </row>
    <row r="211" spans="1:5" ht="15" customHeight="1" x14ac:dyDescent="0.2">
      <c r="A211" s="38" t="s">
        <v>44</v>
      </c>
      <c r="B211" s="38"/>
      <c r="C211" s="38"/>
      <c r="D211" s="38"/>
      <c r="E211" s="38"/>
    </row>
    <row r="212" spans="1:5" ht="15" customHeight="1" x14ac:dyDescent="0.2">
      <c r="A212" s="66" t="s">
        <v>86</v>
      </c>
      <c r="B212" s="66"/>
      <c r="C212" s="66"/>
      <c r="D212" s="66"/>
      <c r="E212" s="66"/>
    </row>
    <row r="213" spans="1:5" ht="15" customHeight="1" x14ac:dyDescent="0.2">
      <c r="A213" s="66"/>
      <c r="B213" s="66"/>
      <c r="C213" s="66"/>
      <c r="D213" s="66"/>
      <c r="E213" s="66"/>
    </row>
    <row r="214" spans="1:5" ht="15" customHeight="1" x14ac:dyDescent="0.2">
      <c r="A214" s="66"/>
      <c r="B214" s="66"/>
      <c r="C214" s="66"/>
      <c r="D214" s="66"/>
      <c r="E214" s="66"/>
    </row>
    <row r="215" spans="1:5" ht="15" customHeight="1" x14ac:dyDescent="0.2">
      <c r="A215" s="66"/>
      <c r="B215" s="66"/>
      <c r="C215" s="66"/>
      <c r="D215" s="66"/>
      <c r="E215" s="66"/>
    </row>
    <row r="216" spans="1:5" ht="15" customHeight="1" x14ac:dyDescent="0.2">
      <c r="A216" s="66"/>
      <c r="B216" s="66"/>
      <c r="C216" s="66"/>
      <c r="D216" s="66"/>
      <c r="E216" s="66"/>
    </row>
    <row r="217" spans="1:5" ht="15" customHeight="1" x14ac:dyDescent="0.2">
      <c r="A217" s="66"/>
      <c r="B217" s="66"/>
      <c r="C217" s="66"/>
      <c r="D217" s="66"/>
      <c r="E217" s="66"/>
    </row>
    <row r="218" spans="1:5" ht="15" customHeight="1" x14ac:dyDescent="0.2">
      <c r="A218" s="66"/>
      <c r="B218" s="66"/>
      <c r="C218" s="66"/>
      <c r="D218" s="66"/>
      <c r="E218" s="66"/>
    </row>
    <row r="219" spans="1:5" ht="15" customHeight="1" x14ac:dyDescent="0.2">
      <c r="A219" s="66"/>
      <c r="B219" s="66"/>
      <c r="C219" s="66"/>
      <c r="D219" s="66"/>
      <c r="E219" s="66"/>
    </row>
    <row r="220" spans="1:5" ht="15" customHeight="1" x14ac:dyDescent="0.2">
      <c r="A220" s="121"/>
      <c r="B220" s="121"/>
      <c r="C220" s="121"/>
      <c r="D220" s="121"/>
      <c r="E220" s="121"/>
    </row>
    <row r="221" spans="1:5" ht="15" customHeight="1" x14ac:dyDescent="0.25">
      <c r="A221" s="41" t="s">
        <v>1</v>
      </c>
      <c r="B221" s="60"/>
      <c r="C221" s="60"/>
      <c r="D221" s="60"/>
      <c r="E221" s="60"/>
    </row>
    <row r="222" spans="1:5" ht="15" customHeight="1" x14ac:dyDescent="0.2">
      <c r="A222" s="43" t="s">
        <v>87</v>
      </c>
      <c r="B222" s="42"/>
      <c r="C222" s="42"/>
      <c r="D222" s="42"/>
      <c r="E222" s="44" t="s">
        <v>88</v>
      </c>
    </row>
    <row r="223" spans="1:5" ht="15" customHeight="1" x14ac:dyDescent="0.25">
      <c r="A223" s="59"/>
      <c r="B223" s="61"/>
      <c r="C223" s="60"/>
      <c r="D223" s="60"/>
      <c r="E223" s="67"/>
    </row>
    <row r="224" spans="1:5" ht="15" customHeight="1" x14ac:dyDescent="0.2">
      <c r="A224" s="82"/>
      <c r="B224" s="82"/>
      <c r="C224" s="65" t="s">
        <v>50</v>
      </c>
      <c r="D224" s="68" t="s">
        <v>51</v>
      </c>
      <c r="E224" s="69" t="s">
        <v>52</v>
      </c>
    </row>
    <row r="225" spans="1:5" ht="15" customHeight="1" x14ac:dyDescent="0.2">
      <c r="A225" s="122"/>
      <c r="B225" s="84"/>
      <c r="C225" s="92"/>
      <c r="D225" s="72" t="s">
        <v>89</v>
      </c>
      <c r="E225" s="93">
        <v>2554747.85</v>
      </c>
    </row>
    <row r="226" spans="1:5" ht="15" customHeight="1" x14ac:dyDescent="0.2">
      <c r="A226" s="122"/>
      <c r="B226" s="123"/>
      <c r="C226" s="74" t="s">
        <v>54</v>
      </c>
      <c r="D226" s="75"/>
      <c r="E226" s="76">
        <f>SUM(E225:E225)</f>
        <v>2554747.85</v>
      </c>
    </row>
    <row r="227" spans="1:5" ht="15" customHeight="1" x14ac:dyDescent="0.2"/>
    <row r="228" spans="1:5" ht="15" customHeight="1" x14ac:dyDescent="0.25">
      <c r="A228" s="41" t="s">
        <v>17</v>
      </c>
      <c r="B228" s="42"/>
      <c r="C228" s="42"/>
      <c r="D228" s="42"/>
      <c r="E228" s="45"/>
    </row>
    <row r="229" spans="1:5" ht="15" customHeight="1" x14ac:dyDescent="0.2">
      <c r="A229" s="81" t="s">
        <v>90</v>
      </c>
      <c r="B229" s="117"/>
      <c r="C229" s="117"/>
      <c r="D229" s="117"/>
      <c r="E229" s="117" t="s">
        <v>88</v>
      </c>
    </row>
    <row r="230" spans="1:5" ht="15" customHeight="1" x14ac:dyDescent="0.2"/>
    <row r="231" spans="1:5" ht="15" customHeight="1" x14ac:dyDescent="0.2">
      <c r="B231" s="103"/>
      <c r="C231" s="65" t="s">
        <v>50</v>
      </c>
      <c r="D231" s="77" t="s">
        <v>62</v>
      </c>
      <c r="E231" s="47" t="s">
        <v>52</v>
      </c>
    </row>
    <row r="232" spans="1:5" ht="15" customHeight="1" x14ac:dyDescent="0.2">
      <c r="B232" s="105"/>
      <c r="C232" s="92">
        <v>3523</v>
      </c>
      <c r="D232" s="79" t="s">
        <v>91</v>
      </c>
      <c r="E232" s="93">
        <f>683422.16+1703802.39+107593.2+46524.5</f>
        <v>2541342.25</v>
      </c>
    </row>
    <row r="233" spans="1:5" ht="15" customHeight="1" x14ac:dyDescent="0.2">
      <c r="B233" s="105"/>
      <c r="C233" s="92">
        <v>3523</v>
      </c>
      <c r="D233" s="79" t="s">
        <v>64</v>
      </c>
      <c r="E233" s="93">
        <v>13405.6</v>
      </c>
    </row>
    <row r="234" spans="1:5" ht="15" customHeight="1" x14ac:dyDescent="0.2">
      <c r="B234" s="124"/>
      <c r="C234" s="74" t="s">
        <v>54</v>
      </c>
      <c r="D234" s="94"/>
      <c r="E234" s="76">
        <f>SUM(E232:E233)</f>
        <v>2554747.85</v>
      </c>
    </row>
    <row r="235" spans="1:5" ht="15" customHeight="1" x14ac:dyDescent="0.2"/>
    <row r="236" spans="1:5" ht="15" customHeight="1" x14ac:dyDescent="0.2"/>
    <row r="237" spans="1:5" ht="15" customHeight="1" x14ac:dyDescent="0.25">
      <c r="A237" s="37" t="s">
        <v>92</v>
      </c>
    </row>
    <row r="238" spans="1:5" ht="15" customHeight="1" x14ac:dyDescent="0.2">
      <c r="A238" s="125" t="s">
        <v>93</v>
      </c>
      <c r="B238" s="125"/>
      <c r="C238" s="125"/>
      <c r="D238" s="125"/>
      <c r="E238" s="125"/>
    </row>
    <row r="239" spans="1:5" ht="15" customHeight="1" x14ac:dyDescent="0.2">
      <c r="A239" s="66" t="s">
        <v>94</v>
      </c>
      <c r="B239" s="66"/>
      <c r="C239" s="66"/>
      <c r="D239" s="66"/>
      <c r="E239" s="66"/>
    </row>
    <row r="240" spans="1:5" ht="15" customHeight="1" x14ac:dyDescent="0.2">
      <c r="A240" s="66"/>
      <c r="B240" s="66"/>
      <c r="C240" s="66"/>
      <c r="D240" s="66"/>
      <c r="E240" s="66"/>
    </row>
    <row r="241" spans="1:5" ht="15" customHeight="1" x14ac:dyDescent="0.2">
      <c r="A241" s="66"/>
      <c r="B241" s="66"/>
      <c r="C241" s="66"/>
      <c r="D241" s="66"/>
      <c r="E241" s="66"/>
    </row>
    <row r="242" spans="1:5" ht="15" customHeight="1" x14ac:dyDescent="0.2">
      <c r="A242" s="66"/>
      <c r="B242" s="66"/>
      <c r="C242" s="66"/>
      <c r="D242" s="66"/>
      <c r="E242" s="66"/>
    </row>
    <row r="243" spans="1:5" ht="15" customHeight="1" x14ac:dyDescent="0.2">
      <c r="A243" s="66"/>
      <c r="B243" s="66"/>
      <c r="C243" s="66"/>
      <c r="D243" s="66"/>
      <c r="E243" s="66"/>
    </row>
    <row r="244" spans="1:5" ht="15" customHeight="1" x14ac:dyDescent="0.2">
      <c r="A244" s="66"/>
      <c r="B244" s="66"/>
      <c r="C244" s="66"/>
      <c r="D244" s="66"/>
      <c r="E244" s="66"/>
    </row>
    <row r="245" spans="1:5" ht="15" customHeight="1" x14ac:dyDescent="0.2">
      <c r="A245" s="66"/>
      <c r="B245" s="66"/>
      <c r="C245" s="66"/>
      <c r="D245" s="66"/>
      <c r="E245" s="66"/>
    </row>
    <row r="246" spans="1:5" ht="15" customHeight="1" x14ac:dyDescent="0.2">
      <c r="A246" s="66"/>
      <c r="B246" s="66"/>
      <c r="C246" s="66"/>
      <c r="D246" s="66"/>
      <c r="E246" s="66"/>
    </row>
    <row r="247" spans="1:5" ht="15" customHeight="1" x14ac:dyDescent="0.2">
      <c r="A247" s="66"/>
      <c r="B247" s="66"/>
      <c r="C247" s="66"/>
      <c r="D247" s="66"/>
      <c r="E247" s="66"/>
    </row>
    <row r="248" spans="1:5" ht="15" customHeight="1" x14ac:dyDescent="0.2"/>
    <row r="249" spans="1:5" ht="15" customHeight="1" x14ac:dyDescent="0.25">
      <c r="A249" s="41" t="s">
        <v>1</v>
      </c>
      <c r="B249" s="60"/>
      <c r="C249" s="60"/>
      <c r="D249" s="60"/>
      <c r="E249" s="60"/>
    </row>
    <row r="250" spans="1:5" ht="15" customHeight="1" x14ac:dyDescent="0.2">
      <c r="A250" s="126" t="s">
        <v>60</v>
      </c>
      <c r="B250" s="60"/>
      <c r="C250" s="60"/>
      <c r="D250" s="60"/>
      <c r="E250" s="62" t="s">
        <v>95</v>
      </c>
    </row>
    <row r="251" spans="1:5" ht="15" customHeight="1" x14ac:dyDescent="0.25">
      <c r="A251" s="59"/>
      <c r="B251" s="61"/>
      <c r="C251" s="60"/>
      <c r="D251" s="60"/>
      <c r="E251" s="67"/>
    </row>
    <row r="252" spans="1:5" ht="15" customHeight="1" x14ac:dyDescent="0.2">
      <c r="A252" s="127"/>
      <c r="B252" s="47" t="s">
        <v>49</v>
      </c>
      <c r="C252" s="65" t="s">
        <v>50</v>
      </c>
      <c r="D252" s="68" t="s">
        <v>51</v>
      </c>
      <c r="E252" s="47" t="s">
        <v>52</v>
      </c>
    </row>
    <row r="253" spans="1:5" ht="15" customHeight="1" x14ac:dyDescent="0.2">
      <c r="A253" s="127"/>
      <c r="B253" s="49"/>
      <c r="C253" s="92"/>
      <c r="D253" s="128" t="s">
        <v>96</v>
      </c>
      <c r="E253" s="93">
        <v>76718590.079999998</v>
      </c>
    </row>
    <row r="254" spans="1:5" ht="15" customHeight="1" x14ac:dyDescent="0.2">
      <c r="A254" s="127"/>
      <c r="B254" s="129">
        <v>104113013</v>
      </c>
      <c r="C254" s="92"/>
      <c r="D254" s="51" t="s">
        <v>53</v>
      </c>
      <c r="E254" s="93">
        <v>3674358.53</v>
      </c>
    </row>
    <row r="255" spans="1:5" ht="15" customHeight="1" x14ac:dyDescent="0.2">
      <c r="A255" s="127"/>
      <c r="B255" s="129">
        <v>104513013</v>
      </c>
      <c r="C255" s="92"/>
      <c r="D255" s="51" t="s">
        <v>53</v>
      </c>
      <c r="E255" s="93">
        <v>31232047.469999999</v>
      </c>
    </row>
    <row r="256" spans="1:5" ht="15" customHeight="1" x14ac:dyDescent="0.2">
      <c r="A256" s="123"/>
      <c r="B256" s="49"/>
      <c r="C256" s="74" t="s">
        <v>54</v>
      </c>
      <c r="D256" s="75"/>
      <c r="E256" s="76">
        <f>SUM(E253:E255)</f>
        <v>111624996.08</v>
      </c>
    </row>
    <row r="257" spans="1:5" ht="15" customHeight="1" x14ac:dyDescent="0.2">
      <c r="A257" s="61"/>
      <c r="B257" s="123"/>
      <c r="C257" s="130"/>
      <c r="D257" s="60"/>
      <c r="E257" s="131"/>
    </row>
    <row r="258" spans="1:5" ht="15" customHeight="1" x14ac:dyDescent="0.2">
      <c r="A258" s="61"/>
      <c r="B258" s="123"/>
      <c r="C258" s="130"/>
      <c r="D258" s="60"/>
      <c r="E258" s="131"/>
    </row>
    <row r="259" spans="1:5" ht="15" customHeight="1" x14ac:dyDescent="0.2">
      <c r="A259" s="61"/>
      <c r="B259" s="123"/>
      <c r="C259" s="130"/>
      <c r="D259" s="60"/>
      <c r="E259" s="131"/>
    </row>
    <row r="260" spans="1:5" ht="15" customHeight="1" x14ac:dyDescent="0.2">
      <c r="A260" s="61"/>
      <c r="B260" s="123"/>
      <c r="C260" s="130"/>
      <c r="D260" s="60"/>
      <c r="E260" s="131"/>
    </row>
    <row r="261" spans="1:5" ht="15" customHeight="1" x14ac:dyDescent="0.2">
      <c r="A261" s="61"/>
      <c r="B261" s="123"/>
      <c r="C261" s="130"/>
      <c r="D261" s="60"/>
      <c r="E261" s="131"/>
    </row>
    <row r="262" spans="1:5" ht="15" customHeight="1" x14ac:dyDescent="0.25">
      <c r="A262" s="59" t="s">
        <v>17</v>
      </c>
      <c r="B262" s="60"/>
      <c r="C262" s="60"/>
      <c r="D262" s="60"/>
      <c r="E262" s="60"/>
    </row>
    <row r="263" spans="1:5" ht="15" customHeight="1" x14ac:dyDescent="0.2">
      <c r="A263" s="126" t="s">
        <v>60</v>
      </c>
      <c r="B263" s="60"/>
      <c r="C263" s="60"/>
      <c r="D263" s="60"/>
      <c r="E263" s="62" t="s">
        <v>95</v>
      </c>
    </row>
    <row r="264" spans="1:5" ht="15" customHeight="1" x14ac:dyDescent="0.25">
      <c r="A264" s="59"/>
      <c r="B264" s="61"/>
      <c r="C264" s="60"/>
      <c r="D264" s="60"/>
      <c r="E264" s="67"/>
    </row>
    <row r="265" spans="1:5" ht="15" customHeight="1" x14ac:dyDescent="0.2">
      <c r="A265" s="127"/>
      <c r="B265" s="82"/>
      <c r="C265" s="65" t="s">
        <v>50</v>
      </c>
      <c r="D265" s="68" t="s">
        <v>62</v>
      </c>
      <c r="E265" s="47" t="s">
        <v>52</v>
      </c>
    </row>
    <row r="266" spans="1:5" ht="15" customHeight="1" x14ac:dyDescent="0.2">
      <c r="A266" s="127"/>
      <c r="B266" s="84"/>
      <c r="C266" s="92">
        <v>4344</v>
      </c>
      <c r="D266" s="79" t="s">
        <v>64</v>
      </c>
      <c r="E266" s="93">
        <v>13870000</v>
      </c>
    </row>
    <row r="267" spans="1:5" ht="15" customHeight="1" x14ac:dyDescent="0.2">
      <c r="A267" s="127"/>
      <c r="B267" s="84"/>
      <c r="C267" s="92">
        <v>4351</v>
      </c>
      <c r="D267" s="79" t="s">
        <v>64</v>
      </c>
      <c r="E267" s="93">
        <v>2470000</v>
      </c>
    </row>
    <row r="268" spans="1:5" ht="15" customHeight="1" x14ac:dyDescent="0.2">
      <c r="A268" s="127"/>
      <c r="B268" s="84"/>
      <c r="C268" s="92">
        <v>4371</v>
      </c>
      <c r="D268" s="79" t="s">
        <v>64</v>
      </c>
      <c r="E268" s="93">
        <v>31065000</v>
      </c>
    </row>
    <row r="269" spans="1:5" ht="15" customHeight="1" x14ac:dyDescent="0.2">
      <c r="A269" s="127"/>
      <c r="B269" s="84"/>
      <c r="C269" s="92">
        <v>4372</v>
      </c>
      <c r="D269" s="79" t="s">
        <v>64</v>
      </c>
      <c r="E269" s="93">
        <v>1729000</v>
      </c>
    </row>
    <row r="270" spans="1:5" ht="15" customHeight="1" x14ac:dyDescent="0.2">
      <c r="A270" s="127"/>
      <c r="B270" s="84"/>
      <c r="C270" s="92">
        <v>4373</v>
      </c>
      <c r="D270" s="79" t="s">
        <v>64</v>
      </c>
      <c r="E270" s="93">
        <v>2128000</v>
      </c>
    </row>
    <row r="271" spans="1:5" ht="15" customHeight="1" x14ac:dyDescent="0.2">
      <c r="A271" s="127"/>
      <c r="B271" s="84"/>
      <c r="C271" s="92">
        <v>4374</v>
      </c>
      <c r="D271" s="79" t="s">
        <v>64</v>
      </c>
      <c r="E271" s="93">
        <v>51870000</v>
      </c>
    </row>
    <row r="272" spans="1:5" ht="15" customHeight="1" x14ac:dyDescent="0.2">
      <c r="A272" s="127"/>
      <c r="B272" s="84"/>
      <c r="C272" s="92">
        <v>4377</v>
      </c>
      <c r="D272" s="79" t="s">
        <v>64</v>
      </c>
      <c r="E272" s="93">
        <v>5320000</v>
      </c>
    </row>
    <row r="273" spans="1:5" ht="15" customHeight="1" x14ac:dyDescent="0.2">
      <c r="A273" s="127"/>
      <c r="B273" s="84"/>
      <c r="C273" s="92">
        <v>4379</v>
      </c>
      <c r="D273" s="79" t="s">
        <v>64</v>
      </c>
      <c r="E273" s="93">
        <v>950000</v>
      </c>
    </row>
    <row r="274" spans="1:5" ht="15" customHeight="1" x14ac:dyDescent="0.2">
      <c r="A274" s="127"/>
      <c r="B274" s="84"/>
      <c r="C274" s="92">
        <v>6172</v>
      </c>
      <c r="D274" s="79" t="s">
        <v>63</v>
      </c>
      <c r="E274" s="93">
        <v>1709996.08</v>
      </c>
    </row>
    <row r="275" spans="1:5" ht="15" customHeight="1" x14ac:dyDescent="0.2">
      <c r="A275" s="127"/>
      <c r="B275" s="84"/>
      <c r="C275" s="92">
        <v>6172</v>
      </c>
      <c r="D275" s="79" t="s">
        <v>64</v>
      </c>
      <c r="E275" s="93">
        <v>484500</v>
      </c>
    </row>
    <row r="276" spans="1:5" ht="15" customHeight="1" x14ac:dyDescent="0.2">
      <c r="A276" s="127"/>
      <c r="B276" s="84"/>
      <c r="C276" s="92">
        <v>6172</v>
      </c>
      <c r="D276" s="79" t="s">
        <v>97</v>
      </c>
      <c r="E276" s="93">
        <v>28500</v>
      </c>
    </row>
    <row r="277" spans="1:5" ht="15" customHeight="1" x14ac:dyDescent="0.2">
      <c r="A277" s="123"/>
      <c r="B277" s="123"/>
      <c r="C277" s="74" t="s">
        <v>54</v>
      </c>
      <c r="D277" s="75"/>
      <c r="E277" s="76">
        <f>SUM(E266:E276)</f>
        <v>111624996.08</v>
      </c>
    </row>
    <row r="278" spans="1:5" ht="15" customHeight="1" x14ac:dyDescent="0.2"/>
    <row r="279" spans="1:5" ht="15" customHeight="1" x14ac:dyDescent="0.2"/>
    <row r="280" spans="1:5" ht="15" customHeight="1" x14ac:dyDescent="0.25">
      <c r="A280" s="37" t="s">
        <v>98</v>
      </c>
    </row>
    <row r="281" spans="1:5" ht="15" customHeight="1" x14ac:dyDescent="0.2">
      <c r="A281" s="38" t="s">
        <v>44</v>
      </c>
      <c r="B281" s="38"/>
      <c r="C281" s="38"/>
      <c r="D281" s="38"/>
      <c r="E281" s="38"/>
    </row>
    <row r="282" spans="1:5" ht="15" customHeight="1" x14ac:dyDescent="0.2">
      <c r="A282" s="66" t="s">
        <v>99</v>
      </c>
      <c r="B282" s="66"/>
      <c r="C282" s="66"/>
      <c r="D282" s="66"/>
      <c r="E282" s="66"/>
    </row>
    <row r="283" spans="1:5" ht="15" customHeight="1" x14ac:dyDescent="0.2">
      <c r="A283" s="66"/>
      <c r="B283" s="66"/>
      <c r="C283" s="66"/>
      <c r="D283" s="66"/>
      <c r="E283" s="66"/>
    </row>
    <row r="284" spans="1:5" ht="15" customHeight="1" x14ac:dyDescent="0.2">
      <c r="A284" s="66"/>
      <c r="B284" s="66"/>
      <c r="C284" s="66"/>
      <c r="D284" s="66"/>
      <c r="E284" s="66"/>
    </row>
    <row r="285" spans="1:5" ht="15" customHeight="1" x14ac:dyDescent="0.2">
      <c r="A285" s="66"/>
      <c r="B285" s="66"/>
      <c r="C285" s="66"/>
      <c r="D285" s="66"/>
      <c r="E285" s="66"/>
    </row>
    <row r="286" spans="1:5" ht="15" customHeight="1" x14ac:dyDescent="0.2">
      <c r="A286" s="66"/>
      <c r="B286" s="66"/>
      <c r="C286" s="66"/>
      <c r="D286" s="66"/>
      <c r="E286" s="66"/>
    </row>
    <row r="287" spans="1:5" ht="15" customHeight="1" x14ac:dyDescent="0.2">
      <c r="A287" s="66"/>
      <c r="B287" s="66"/>
      <c r="C287" s="66"/>
      <c r="D287" s="66"/>
      <c r="E287" s="66"/>
    </row>
    <row r="288" spans="1:5" ht="15" customHeight="1" x14ac:dyDescent="0.2">
      <c r="A288" s="66"/>
      <c r="B288" s="66"/>
      <c r="C288" s="66"/>
      <c r="D288" s="66"/>
      <c r="E288" s="66"/>
    </row>
    <row r="289" spans="1:5" ht="15" customHeight="1" x14ac:dyDescent="0.2">
      <c r="A289" s="66"/>
      <c r="B289" s="66"/>
      <c r="C289" s="66"/>
      <c r="D289" s="66"/>
      <c r="E289" s="66"/>
    </row>
    <row r="290" spans="1:5" ht="15" customHeight="1" x14ac:dyDescent="0.2">
      <c r="A290" s="121"/>
      <c r="B290" s="132"/>
      <c r="C290" s="121"/>
      <c r="D290" s="121"/>
      <c r="E290" s="121"/>
    </row>
    <row r="291" spans="1:5" ht="15" customHeight="1" x14ac:dyDescent="0.25">
      <c r="A291" s="41" t="s">
        <v>1</v>
      </c>
      <c r="B291" s="101"/>
      <c r="C291" s="42"/>
      <c r="D291" s="42"/>
      <c r="E291" s="42"/>
    </row>
    <row r="292" spans="1:5" ht="15" customHeight="1" x14ac:dyDescent="0.2">
      <c r="A292" s="126" t="s">
        <v>60</v>
      </c>
      <c r="B292" s="42"/>
      <c r="C292" s="42"/>
      <c r="D292" s="42"/>
      <c r="E292" s="44" t="s">
        <v>61</v>
      </c>
    </row>
    <row r="293" spans="1:5" ht="15" customHeight="1" x14ac:dyDescent="0.25">
      <c r="A293" s="61"/>
      <c r="B293" s="133"/>
      <c r="C293" s="60"/>
      <c r="D293" s="60"/>
      <c r="E293" s="67"/>
    </row>
    <row r="294" spans="1:5" ht="15" customHeight="1" x14ac:dyDescent="0.25">
      <c r="A294" s="61"/>
      <c r="B294" s="133"/>
      <c r="C294" s="65" t="s">
        <v>50</v>
      </c>
      <c r="D294" s="68" t="s">
        <v>51</v>
      </c>
      <c r="E294" s="69" t="s">
        <v>52</v>
      </c>
    </row>
    <row r="295" spans="1:5" ht="15" customHeight="1" x14ac:dyDescent="0.25">
      <c r="A295" s="61"/>
      <c r="B295" s="133"/>
      <c r="C295" s="92"/>
      <c r="D295" s="72" t="s">
        <v>89</v>
      </c>
      <c r="E295" s="93">
        <v>2816.06</v>
      </c>
    </row>
    <row r="296" spans="1:5" ht="15" customHeight="1" x14ac:dyDescent="0.25">
      <c r="A296" s="61"/>
      <c r="B296" s="133"/>
      <c r="C296" s="74" t="s">
        <v>54</v>
      </c>
      <c r="D296" s="75"/>
      <c r="E296" s="76">
        <f>SUM(E295:E295)</f>
        <v>2816.06</v>
      </c>
    </row>
    <row r="297" spans="1:5" ht="15" customHeight="1" x14ac:dyDescent="0.2"/>
    <row r="298" spans="1:5" ht="15" customHeight="1" x14ac:dyDescent="0.25">
      <c r="A298" s="41" t="s">
        <v>17</v>
      </c>
    </row>
    <row r="299" spans="1:5" ht="15" customHeight="1" x14ac:dyDescent="0.2">
      <c r="A299" s="126" t="s">
        <v>60</v>
      </c>
      <c r="B299" s="42"/>
      <c r="C299" s="42"/>
      <c r="D299" s="42"/>
      <c r="E299" s="44" t="s">
        <v>61</v>
      </c>
    </row>
    <row r="300" spans="1:5" ht="15" customHeight="1" x14ac:dyDescent="0.2"/>
    <row r="301" spans="1:5" ht="15" customHeight="1" x14ac:dyDescent="0.2">
      <c r="C301" s="65" t="s">
        <v>50</v>
      </c>
      <c r="D301" s="77" t="s">
        <v>62</v>
      </c>
      <c r="E301" s="47" t="s">
        <v>52</v>
      </c>
    </row>
    <row r="302" spans="1:5" ht="15" customHeight="1" x14ac:dyDescent="0.2">
      <c r="C302" s="78">
        <v>3636</v>
      </c>
      <c r="D302" s="79" t="s">
        <v>63</v>
      </c>
      <c r="E302" s="80">
        <v>2816.06</v>
      </c>
    </row>
    <row r="303" spans="1:5" ht="15" customHeight="1" x14ac:dyDescent="0.2">
      <c r="C303" s="74" t="s">
        <v>54</v>
      </c>
      <c r="D303" s="75"/>
      <c r="E303" s="76">
        <f>SUM(E302:E302)</f>
        <v>2816.06</v>
      </c>
    </row>
    <row r="304" spans="1:5" ht="15" customHeight="1" x14ac:dyDescent="0.2"/>
    <row r="305" spans="1:5" ht="15" customHeight="1" x14ac:dyDescent="0.2"/>
    <row r="306" spans="1:5" ht="15" customHeight="1" x14ac:dyDescent="0.2"/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5">
      <c r="A313" s="37" t="s">
        <v>100</v>
      </c>
    </row>
    <row r="314" spans="1:5" ht="15" customHeight="1" x14ac:dyDescent="0.2">
      <c r="A314" s="125" t="s">
        <v>93</v>
      </c>
      <c r="B314" s="125"/>
      <c r="C314" s="125"/>
      <c r="D314" s="125"/>
      <c r="E314" s="125"/>
    </row>
    <row r="315" spans="1:5" ht="15" customHeight="1" x14ac:dyDescent="0.2">
      <c r="A315" s="66" t="s">
        <v>101</v>
      </c>
      <c r="B315" s="66"/>
      <c r="C315" s="66"/>
      <c r="D315" s="66"/>
      <c r="E315" s="66"/>
    </row>
    <row r="316" spans="1:5" ht="15" customHeight="1" x14ac:dyDescent="0.2">
      <c r="A316" s="66"/>
      <c r="B316" s="66"/>
      <c r="C316" s="66"/>
      <c r="D316" s="66"/>
      <c r="E316" s="66"/>
    </row>
    <row r="317" spans="1:5" ht="15" customHeight="1" x14ac:dyDescent="0.2">
      <c r="A317" s="66"/>
      <c r="B317" s="66"/>
      <c r="C317" s="66"/>
      <c r="D317" s="66"/>
      <c r="E317" s="66"/>
    </row>
    <row r="318" spans="1:5" ht="15" customHeight="1" x14ac:dyDescent="0.2">
      <c r="A318" s="66"/>
      <c r="B318" s="66"/>
      <c r="C318" s="66"/>
      <c r="D318" s="66"/>
      <c r="E318" s="66"/>
    </row>
    <row r="319" spans="1:5" ht="15" customHeight="1" x14ac:dyDescent="0.2">
      <c r="A319" s="66"/>
      <c r="B319" s="66"/>
      <c r="C319" s="66"/>
      <c r="D319" s="66"/>
      <c r="E319" s="66"/>
    </row>
    <row r="320" spans="1:5" ht="15" customHeight="1" x14ac:dyDescent="0.2">
      <c r="A320" s="66"/>
      <c r="B320" s="66"/>
      <c r="C320" s="66"/>
      <c r="D320" s="66"/>
      <c r="E320" s="66"/>
    </row>
    <row r="321" spans="1:5" ht="15" customHeight="1" x14ac:dyDescent="0.2">
      <c r="A321" s="66"/>
      <c r="B321" s="66"/>
      <c r="C321" s="66"/>
      <c r="D321" s="66"/>
      <c r="E321" s="66"/>
    </row>
    <row r="322" spans="1:5" ht="15" customHeight="1" x14ac:dyDescent="0.2">
      <c r="A322" s="66"/>
      <c r="B322" s="66"/>
      <c r="C322" s="66"/>
      <c r="D322" s="66"/>
      <c r="E322" s="66"/>
    </row>
    <row r="323" spans="1:5" ht="15" customHeight="1" x14ac:dyDescent="0.2"/>
    <row r="324" spans="1:5" ht="15" customHeight="1" x14ac:dyDescent="0.25">
      <c r="A324" s="41" t="s">
        <v>1</v>
      </c>
      <c r="B324" s="60"/>
      <c r="C324" s="60"/>
      <c r="D324" s="60"/>
      <c r="E324" s="60"/>
    </row>
    <row r="325" spans="1:5" ht="15" customHeight="1" x14ac:dyDescent="0.2">
      <c r="A325" s="126" t="s">
        <v>60</v>
      </c>
      <c r="B325" s="60"/>
      <c r="C325" s="60"/>
      <c r="D325" s="60"/>
      <c r="E325" s="62" t="s">
        <v>102</v>
      </c>
    </row>
    <row r="326" spans="1:5" ht="15" customHeight="1" x14ac:dyDescent="0.25">
      <c r="A326" s="59"/>
      <c r="B326" s="61"/>
      <c r="C326" s="60"/>
      <c r="D326" s="60"/>
      <c r="E326" s="67"/>
    </row>
    <row r="327" spans="1:5" ht="15" customHeight="1" x14ac:dyDescent="0.2">
      <c r="A327" s="82"/>
      <c r="B327" s="82"/>
      <c r="C327" s="65" t="s">
        <v>50</v>
      </c>
      <c r="D327" s="68" t="s">
        <v>51</v>
      </c>
      <c r="E327" s="47" t="s">
        <v>52</v>
      </c>
    </row>
    <row r="328" spans="1:5" ht="15" customHeight="1" x14ac:dyDescent="0.2">
      <c r="A328" s="122"/>
      <c r="B328" s="84"/>
      <c r="C328" s="92"/>
      <c r="D328" s="72" t="s">
        <v>89</v>
      </c>
      <c r="E328" s="93">
        <v>67106.539999999994</v>
      </c>
    </row>
    <row r="329" spans="1:5" ht="15" customHeight="1" x14ac:dyDescent="0.2">
      <c r="A329" s="122"/>
      <c r="B329" s="123"/>
      <c r="C329" s="74" t="s">
        <v>54</v>
      </c>
      <c r="D329" s="75"/>
      <c r="E329" s="76">
        <f>SUM(E328:E328)</f>
        <v>67106.539999999994</v>
      </c>
    </row>
    <row r="330" spans="1:5" ht="15" customHeight="1" x14ac:dyDescent="0.2"/>
    <row r="331" spans="1:5" ht="15" customHeight="1" x14ac:dyDescent="0.25">
      <c r="A331" s="59" t="s">
        <v>17</v>
      </c>
      <c r="B331" s="60"/>
      <c r="C331" s="60"/>
      <c r="D331" s="60"/>
      <c r="E331" s="60"/>
    </row>
    <row r="332" spans="1:5" ht="15" customHeight="1" x14ac:dyDescent="0.2">
      <c r="A332" s="126" t="s">
        <v>60</v>
      </c>
      <c r="B332" s="60"/>
      <c r="C332" s="60"/>
      <c r="D332" s="60"/>
      <c r="E332" s="62" t="s">
        <v>102</v>
      </c>
    </row>
    <row r="333" spans="1:5" ht="15" customHeight="1" x14ac:dyDescent="0.25">
      <c r="A333" s="59"/>
      <c r="B333" s="61"/>
      <c r="C333" s="60"/>
      <c r="D333" s="60"/>
      <c r="E333" s="67"/>
    </row>
    <row r="334" spans="1:5" ht="15" customHeight="1" x14ac:dyDescent="0.2">
      <c r="A334" s="127"/>
      <c r="B334" s="82"/>
      <c r="C334" s="65" t="s">
        <v>50</v>
      </c>
      <c r="D334" s="48" t="s">
        <v>62</v>
      </c>
      <c r="E334" s="47" t="s">
        <v>52</v>
      </c>
    </row>
    <row r="335" spans="1:5" ht="15" customHeight="1" x14ac:dyDescent="0.2">
      <c r="A335" s="122"/>
      <c r="B335" s="84"/>
      <c r="C335" s="92">
        <v>3299</v>
      </c>
      <c r="D335" s="97" t="s">
        <v>64</v>
      </c>
      <c r="E335" s="93">
        <v>67106.539999999994</v>
      </c>
    </row>
    <row r="336" spans="1:5" ht="15" customHeight="1" x14ac:dyDescent="0.2">
      <c r="A336" s="123"/>
      <c r="B336" s="134"/>
      <c r="C336" s="74" t="s">
        <v>54</v>
      </c>
      <c r="D336" s="75"/>
      <c r="E336" s="76">
        <f>SUM(E335:E335)</f>
        <v>67106.539999999994</v>
      </c>
    </row>
    <row r="337" spans="1:5" ht="15" customHeight="1" x14ac:dyDescent="0.2"/>
    <row r="338" spans="1:5" ht="15" customHeight="1" x14ac:dyDescent="0.2"/>
    <row r="339" spans="1:5" ht="15" customHeight="1" x14ac:dyDescent="0.25">
      <c r="A339" s="37" t="s">
        <v>103</v>
      </c>
    </row>
    <row r="340" spans="1:5" ht="15" customHeight="1" x14ac:dyDescent="0.2">
      <c r="A340" s="125" t="s">
        <v>93</v>
      </c>
      <c r="B340" s="125"/>
      <c r="C340" s="125"/>
      <c r="D340" s="125"/>
      <c r="E340" s="125"/>
    </row>
    <row r="341" spans="1:5" ht="15" customHeight="1" x14ac:dyDescent="0.2">
      <c r="A341" s="66" t="s">
        <v>104</v>
      </c>
      <c r="B341" s="66"/>
      <c r="C341" s="66"/>
      <c r="D341" s="66"/>
      <c r="E341" s="66"/>
    </row>
    <row r="342" spans="1:5" ht="15" customHeight="1" x14ac:dyDescent="0.2">
      <c r="A342" s="66"/>
      <c r="B342" s="66"/>
      <c r="C342" s="66"/>
      <c r="D342" s="66"/>
      <c r="E342" s="66"/>
    </row>
    <row r="343" spans="1:5" ht="15" customHeight="1" x14ac:dyDescent="0.2">
      <c r="A343" s="66"/>
      <c r="B343" s="66"/>
      <c r="C343" s="66"/>
      <c r="D343" s="66"/>
      <c r="E343" s="66"/>
    </row>
    <row r="344" spans="1:5" ht="15" customHeight="1" x14ac:dyDescent="0.2">
      <c r="A344" s="66"/>
      <c r="B344" s="66"/>
      <c r="C344" s="66"/>
      <c r="D344" s="66"/>
      <c r="E344" s="66"/>
    </row>
    <row r="345" spans="1:5" ht="15" customHeight="1" x14ac:dyDescent="0.2">
      <c r="A345" s="66"/>
      <c r="B345" s="66"/>
      <c r="C345" s="66"/>
      <c r="D345" s="66"/>
      <c r="E345" s="66"/>
    </row>
    <row r="346" spans="1:5" ht="15" customHeight="1" x14ac:dyDescent="0.2">
      <c r="A346" s="66"/>
      <c r="B346" s="66"/>
      <c r="C346" s="66"/>
      <c r="D346" s="66"/>
      <c r="E346" s="66"/>
    </row>
    <row r="347" spans="1:5" ht="15" customHeight="1" x14ac:dyDescent="0.2">
      <c r="A347" s="66"/>
      <c r="B347" s="66"/>
      <c r="C347" s="66"/>
      <c r="D347" s="66"/>
      <c r="E347" s="66"/>
    </row>
    <row r="348" spans="1:5" ht="15" customHeight="1" x14ac:dyDescent="0.2">
      <c r="A348" s="66"/>
      <c r="B348" s="66"/>
      <c r="C348" s="66"/>
      <c r="D348" s="66"/>
      <c r="E348" s="66"/>
    </row>
    <row r="349" spans="1:5" ht="15" customHeight="1" x14ac:dyDescent="0.2"/>
    <row r="350" spans="1:5" ht="15" customHeight="1" x14ac:dyDescent="0.25">
      <c r="A350" s="41" t="s">
        <v>1</v>
      </c>
      <c r="B350" s="60"/>
      <c r="C350" s="60"/>
      <c r="D350" s="60"/>
      <c r="E350" s="60"/>
    </row>
    <row r="351" spans="1:5" ht="15" customHeight="1" x14ac:dyDescent="0.2">
      <c r="A351" s="126" t="s">
        <v>60</v>
      </c>
      <c r="B351" s="60"/>
      <c r="C351" s="60"/>
      <c r="D351" s="60"/>
      <c r="E351" s="62" t="s">
        <v>105</v>
      </c>
    </row>
    <row r="352" spans="1:5" ht="15" customHeight="1" x14ac:dyDescent="0.25">
      <c r="A352" s="59"/>
      <c r="B352" s="61"/>
      <c r="C352" s="60"/>
      <c r="D352" s="60"/>
      <c r="E352" s="67"/>
    </row>
    <row r="353" spans="1:5" ht="15" customHeight="1" x14ac:dyDescent="0.2">
      <c r="A353" s="82"/>
      <c r="B353" s="82"/>
      <c r="C353" s="65" t="s">
        <v>50</v>
      </c>
      <c r="D353" s="68" t="s">
        <v>51</v>
      </c>
      <c r="E353" s="47" t="s">
        <v>52</v>
      </c>
    </row>
    <row r="354" spans="1:5" ht="15" customHeight="1" x14ac:dyDescent="0.2">
      <c r="A354" s="122"/>
      <c r="B354" s="84"/>
      <c r="C354" s="92"/>
      <c r="D354" s="72" t="s">
        <v>89</v>
      </c>
      <c r="E354" s="93">
        <v>65706146.799999997</v>
      </c>
    </row>
    <row r="355" spans="1:5" ht="15" customHeight="1" x14ac:dyDescent="0.2">
      <c r="A355" s="122"/>
      <c r="B355" s="123"/>
      <c r="C355" s="74" t="s">
        <v>54</v>
      </c>
      <c r="D355" s="75"/>
      <c r="E355" s="76">
        <f>SUM(E354:E354)</f>
        <v>65706146.799999997</v>
      </c>
    </row>
    <row r="356" spans="1:5" ht="15" customHeight="1" x14ac:dyDescent="0.2"/>
    <row r="357" spans="1:5" ht="15" customHeight="1" x14ac:dyDescent="0.25">
      <c r="A357" s="59" t="s">
        <v>17</v>
      </c>
      <c r="B357" s="60"/>
      <c r="C357" s="60"/>
      <c r="D357" s="60"/>
      <c r="E357" s="60"/>
    </row>
    <row r="358" spans="1:5" ht="15" customHeight="1" x14ac:dyDescent="0.2">
      <c r="A358" s="126" t="s">
        <v>60</v>
      </c>
      <c r="B358" s="60"/>
      <c r="C358" s="60"/>
      <c r="D358" s="60"/>
      <c r="E358" s="62" t="s">
        <v>105</v>
      </c>
    </row>
    <row r="359" spans="1:5" ht="15" customHeight="1" x14ac:dyDescent="0.25">
      <c r="A359" s="59"/>
      <c r="B359" s="61"/>
      <c r="C359" s="60"/>
      <c r="D359" s="60"/>
      <c r="E359" s="67"/>
    </row>
    <row r="360" spans="1:5" ht="15" customHeight="1" x14ac:dyDescent="0.2">
      <c r="A360" s="127"/>
      <c r="B360" s="82"/>
      <c r="C360" s="65" t="s">
        <v>50</v>
      </c>
      <c r="D360" s="48" t="s">
        <v>62</v>
      </c>
      <c r="E360" s="47" t="s">
        <v>52</v>
      </c>
    </row>
    <row r="361" spans="1:5" ht="15" customHeight="1" x14ac:dyDescent="0.2">
      <c r="A361" s="122"/>
      <c r="B361" s="84"/>
      <c r="C361" s="92">
        <v>3713</v>
      </c>
      <c r="D361" s="79" t="s">
        <v>63</v>
      </c>
      <c r="E361" s="93">
        <v>1402282.75</v>
      </c>
    </row>
    <row r="362" spans="1:5" ht="15" customHeight="1" x14ac:dyDescent="0.2">
      <c r="A362" s="122"/>
      <c r="B362" s="84"/>
      <c r="C362" s="92">
        <v>3713</v>
      </c>
      <c r="D362" s="79" t="s">
        <v>64</v>
      </c>
      <c r="E362" s="93">
        <v>500000</v>
      </c>
    </row>
    <row r="363" spans="1:5" ht="15" customHeight="1" x14ac:dyDescent="0.2">
      <c r="A363" s="122"/>
      <c r="B363" s="84"/>
      <c r="C363" s="92">
        <v>3713</v>
      </c>
      <c r="D363" s="79" t="s">
        <v>106</v>
      </c>
      <c r="E363" s="93">
        <f>55193864.05+8610000</f>
        <v>63803864.049999997</v>
      </c>
    </row>
    <row r="364" spans="1:5" ht="15" customHeight="1" x14ac:dyDescent="0.2">
      <c r="A364" s="123"/>
      <c r="B364" s="134"/>
      <c r="C364" s="74" t="s">
        <v>54</v>
      </c>
      <c r="D364" s="75"/>
      <c r="E364" s="76">
        <f>SUM(E361:E363)</f>
        <v>65706146.799999997</v>
      </c>
    </row>
    <row r="365" spans="1:5" ht="15" customHeight="1" x14ac:dyDescent="0.2"/>
    <row r="366" spans="1:5" ht="15" customHeight="1" x14ac:dyDescent="0.25">
      <c r="A366" s="37" t="s">
        <v>107</v>
      </c>
    </row>
    <row r="367" spans="1:5" ht="15" customHeight="1" x14ac:dyDescent="0.2">
      <c r="A367" s="38" t="s">
        <v>108</v>
      </c>
      <c r="B367" s="38"/>
      <c r="C367" s="38"/>
      <c r="D367" s="38"/>
      <c r="E367" s="38"/>
    </row>
    <row r="368" spans="1:5" ht="15" customHeight="1" x14ac:dyDescent="0.2">
      <c r="A368" s="38"/>
      <c r="B368" s="38"/>
      <c r="C368" s="38"/>
      <c r="D368" s="38"/>
      <c r="E368" s="38"/>
    </row>
    <row r="369" spans="1:5" ht="15" customHeight="1" x14ac:dyDescent="0.2">
      <c r="A369" s="39" t="s">
        <v>109</v>
      </c>
      <c r="B369" s="39"/>
      <c r="C369" s="39"/>
      <c r="D369" s="39"/>
      <c r="E369" s="39"/>
    </row>
    <row r="370" spans="1:5" ht="15" customHeight="1" x14ac:dyDescent="0.2">
      <c r="A370" s="39"/>
      <c r="B370" s="39"/>
      <c r="C370" s="39"/>
      <c r="D370" s="39"/>
      <c r="E370" s="39"/>
    </row>
    <row r="371" spans="1:5" ht="15" customHeight="1" x14ac:dyDescent="0.2">
      <c r="A371" s="39"/>
      <c r="B371" s="39"/>
      <c r="C371" s="39"/>
      <c r="D371" s="39"/>
      <c r="E371" s="39"/>
    </row>
    <row r="372" spans="1:5" ht="15" customHeight="1" x14ac:dyDescent="0.2">
      <c r="A372" s="39"/>
      <c r="B372" s="39"/>
      <c r="C372" s="39"/>
      <c r="D372" s="39"/>
      <c r="E372" s="39"/>
    </row>
    <row r="373" spans="1:5" ht="15" customHeight="1" x14ac:dyDescent="0.2">
      <c r="A373" s="39"/>
      <c r="B373" s="39"/>
      <c r="C373" s="39"/>
      <c r="D373" s="39"/>
      <c r="E373" s="39"/>
    </row>
    <row r="374" spans="1:5" ht="15" customHeight="1" x14ac:dyDescent="0.2">
      <c r="A374" s="39"/>
      <c r="B374" s="39"/>
      <c r="C374" s="39"/>
      <c r="D374" s="39"/>
      <c r="E374" s="39"/>
    </row>
    <row r="375" spans="1:5" ht="15" customHeight="1" x14ac:dyDescent="0.2">
      <c r="A375" s="39"/>
      <c r="B375" s="39"/>
      <c r="C375" s="39"/>
      <c r="D375" s="39"/>
      <c r="E375" s="39"/>
    </row>
    <row r="376" spans="1:5" ht="15" customHeight="1" x14ac:dyDescent="0.2">
      <c r="A376" s="39"/>
      <c r="B376" s="39"/>
      <c r="C376" s="39"/>
      <c r="D376" s="39"/>
      <c r="E376" s="39"/>
    </row>
    <row r="377" spans="1:5" ht="15" customHeight="1" x14ac:dyDescent="0.2">
      <c r="A377" s="40"/>
      <c r="B377" s="40"/>
      <c r="C377" s="40"/>
      <c r="D377" s="40"/>
      <c r="E377" s="40"/>
    </row>
    <row r="378" spans="1:5" ht="15" customHeight="1" x14ac:dyDescent="0.25">
      <c r="A378" s="41" t="s">
        <v>17</v>
      </c>
      <c r="B378" s="42"/>
      <c r="C378" s="42"/>
      <c r="D378" s="61"/>
      <c r="E378" s="61"/>
    </row>
    <row r="379" spans="1:5" ht="15" customHeight="1" x14ac:dyDescent="0.2">
      <c r="A379" s="43" t="s">
        <v>87</v>
      </c>
      <c r="B379" s="42"/>
      <c r="C379" s="42"/>
      <c r="D379" s="42"/>
      <c r="E379" s="44" t="s">
        <v>88</v>
      </c>
    </row>
    <row r="380" spans="1:5" ht="15" customHeight="1" x14ac:dyDescent="0.2">
      <c r="A380" s="45"/>
      <c r="B380" s="135"/>
      <c r="C380" s="42"/>
      <c r="D380" s="45"/>
      <c r="E380" s="136"/>
    </row>
    <row r="381" spans="1:5" ht="15" customHeight="1" x14ac:dyDescent="0.2">
      <c r="A381" s="103"/>
      <c r="B381" s="82"/>
      <c r="C381" s="47" t="s">
        <v>50</v>
      </c>
      <c r="D381" s="77" t="s">
        <v>62</v>
      </c>
      <c r="E381" s="47" t="s">
        <v>52</v>
      </c>
    </row>
    <row r="382" spans="1:5" ht="15" customHeight="1" x14ac:dyDescent="0.2">
      <c r="A382" s="122"/>
      <c r="B382" s="105"/>
      <c r="C382" s="78">
        <v>4357</v>
      </c>
      <c r="D382" s="137" t="s">
        <v>91</v>
      </c>
      <c r="E382" s="52">
        <v>-20448000</v>
      </c>
    </row>
    <row r="383" spans="1:5" ht="15" customHeight="1" x14ac:dyDescent="0.2">
      <c r="A383" s="107"/>
      <c r="B383" s="114"/>
      <c r="C383" s="54" t="s">
        <v>54</v>
      </c>
      <c r="D383" s="115"/>
      <c r="E383" s="116">
        <f>SUM(E382:E382)</f>
        <v>-20448000</v>
      </c>
    </row>
    <row r="384" spans="1:5" ht="15" customHeight="1" x14ac:dyDescent="0.2"/>
    <row r="385" spans="1:5" ht="15" customHeight="1" x14ac:dyDescent="0.25">
      <c r="A385" s="41" t="s">
        <v>17</v>
      </c>
      <c r="B385" s="42"/>
      <c r="C385" s="42"/>
      <c r="D385" s="42"/>
      <c r="E385" s="42"/>
    </row>
    <row r="386" spans="1:5" ht="15" customHeight="1" x14ac:dyDescent="0.2">
      <c r="A386" s="43" t="s">
        <v>66</v>
      </c>
      <c r="B386" s="42"/>
      <c r="C386" s="42"/>
      <c r="D386" s="42"/>
      <c r="E386" s="44" t="s">
        <v>67</v>
      </c>
    </row>
    <row r="387" spans="1:5" ht="15" customHeight="1" x14ac:dyDescent="0.25">
      <c r="A387" s="45"/>
      <c r="B387" s="41"/>
      <c r="C387" s="42"/>
      <c r="D387" s="42"/>
      <c r="E387" s="46"/>
    </row>
    <row r="388" spans="1:5" ht="15" customHeight="1" x14ac:dyDescent="0.2">
      <c r="A388" s="103"/>
      <c r="B388" s="82"/>
      <c r="C388" s="47" t="s">
        <v>50</v>
      </c>
      <c r="D388" s="77" t="s">
        <v>62</v>
      </c>
      <c r="E388" s="47" t="s">
        <v>52</v>
      </c>
    </row>
    <row r="389" spans="1:5" ht="15" customHeight="1" x14ac:dyDescent="0.2">
      <c r="A389" s="105"/>
      <c r="B389" s="113"/>
      <c r="C389" s="78">
        <v>6409</v>
      </c>
      <c r="D389" s="79" t="s">
        <v>68</v>
      </c>
      <c r="E389" s="52">
        <v>20448000</v>
      </c>
    </row>
    <row r="390" spans="1:5" ht="15" customHeight="1" x14ac:dyDescent="0.2">
      <c r="A390" s="107"/>
      <c r="B390" s="114"/>
      <c r="C390" s="54" t="s">
        <v>54</v>
      </c>
      <c r="D390" s="115"/>
      <c r="E390" s="116">
        <f>SUM(E389:E389)</f>
        <v>20448000</v>
      </c>
    </row>
    <row r="391" spans="1:5" ht="15" customHeight="1" x14ac:dyDescent="0.2"/>
    <row r="392" spans="1:5" ht="15" customHeight="1" x14ac:dyDescent="0.2"/>
    <row r="393" spans="1:5" ht="15" customHeight="1" x14ac:dyDescent="0.25">
      <c r="A393" s="37" t="s">
        <v>110</v>
      </c>
    </row>
    <row r="394" spans="1:5" ht="15" customHeight="1" x14ac:dyDescent="0.2">
      <c r="A394" s="125" t="s">
        <v>111</v>
      </c>
      <c r="B394" s="125"/>
      <c r="C394" s="125"/>
      <c r="D394" s="125"/>
      <c r="E394" s="125"/>
    </row>
    <row r="395" spans="1:5" ht="15" customHeight="1" x14ac:dyDescent="0.2">
      <c r="A395" s="125"/>
      <c r="B395" s="125"/>
      <c r="C395" s="125"/>
      <c r="D395" s="125"/>
      <c r="E395" s="125"/>
    </row>
    <row r="396" spans="1:5" ht="15" customHeight="1" x14ac:dyDescent="0.2">
      <c r="A396" s="39" t="s">
        <v>112</v>
      </c>
      <c r="B396" s="39"/>
      <c r="C396" s="39"/>
      <c r="D396" s="39"/>
      <c r="E396" s="39"/>
    </row>
    <row r="397" spans="1:5" ht="15" customHeight="1" x14ac:dyDescent="0.2">
      <c r="A397" s="39"/>
      <c r="B397" s="39"/>
      <c r="C397" s="39"/>
      <c r="D397" s="39"/>
      <c r="E397" s="39"/>
    </row>
    <row r="398" spans="1:5" ht="15" customHeight="1" x14ac:dyDescent="0.2">
      <c r="A398" s="39"/>
      <c r="B398" s="39"/>
      <c r="C398" s="39"/>
      <c r="D398" s="39"/>
      <c r="E398" s="39"/>
    </row>
    <row r="399" spans="1:5" ht="15" customHeight="1" x14ac:dyDescent="0.2">
      <c r="A399" s="39"/>
      <c r="B399" s="39"/>
      <c r="C399" s="39"/>
      <c r="D399" s="39"/>
      <c r="E399" s="39"/>
    </row>
    <row r="400" spans="1:5" ht="15" customHeight="1" x14ac:dyDescent="0.2">
      <c r="A400" s="39"/>
      <c r="B400" s="39"/>
      <c r="C400" s="39"/>
      <c r="D400" s="39"/>
      <c r="E400" s="39"/>
    </row>
    <row r="401" spans="1:5" ht="15" customHeight="1" x14ac:dyDescent="0.2">
      <c r="A401" s="39"/>
      <c r="B401" s="39"/>
      <c r="C401" s="39"/>
      <c r="D401" s="39"/>
      <c r="E401" s="39"/>
    </row>
    <row r="402" spans="1:5" ht="15" customHeight="1" x14ac:dyDescent="0.2">
      <c r="A402" s="39"/>
      <c r="B402" s="39"/>
      <c r="C402" s="39"/>
      <c r="D402" s="39"/>
      <c r="E402" s="39"/>
    </row>
    <row r="403" spans="1:5" ht="15" customHeight="1" x14ac:dyDescent="0.2">
      <c r="A403" s="39"/>
      <c r="B403" s="39"/>
      <c r="C403" s="39"/>
      <c r="D403" s="39"/>
      <c r="E403" s="39"/>
    </row>
    <row r="404" spans="1:5" ht="15" customHeight="1" x14ac:dyDescent="0.2">
      <c r="A404" s="39"/>
      <c r="B404" s="39"/>
      <c r="C404" s="39"/>
      <c r="D404" s="39"/>
      <c r="E404" s="39"/>
    </row>
    <row r="405" spans="1:5" ht="15" customHeight="1" x14ac:dyDescent="0.2"/>
    <row r="406" spans="1:5" ht="15" customHeight="1" x14ac:dyDescent="0.25">
      <c r="A406" s="59" t="s">
        <v>1</v>
      </c>
      <c r="B406" s="60"/>
      <c r="C406" s="60"/>
      <c r="D406" s="60"/>
      <c r="E406" s="60"/>
    </row>
    <row r="407" spans="1:5" ht="15" customHeight="1" x14ac:dyDescent="0.2">
      <c r="A407" s="110" t="s">
        <v>79</v>
      </c>
      <c r="B407" s="58"/>
      <c r="C407" s="58"/>
      <c r="D407" s="58"/>
      <c r="E407" s="45" t="s">
        <v>80</v>
      </c>
    </row>
    <row r="408" spans="1:5" ht="15" customHeight="1" x14ac:dyDescent="0.25">
      <c r="A408" s="61"/>
      <c r="B408" s="59"/>
      <c r="C408" s="60"/>
      <c r="D408" s="60"/>
      <c r="E408" s="67"/>
    </row>
    <row r="409" spans="1:5" ht="15" customHeight="1" x14ac:dyDescent="0.2">
      <c r="B409" s="47" t="s">
        <v>49</v>
      </c>
      <c r="C409" s="65" t="s">
        <v>50</v>
      </c>
      <c r="D409" s="68" t="s">
        <v>51</v>
      </c>
      <c r="E409" s="69" t="s">
        <v>52</v>
      </c>
    </row>
    <row r="410" spans="1:5" ht="15" customHeight="1" x14ac:dyDescent="0.2">
      <c r="B410" s="111">
        <v>302</v>
      </c>
      <c r="C410" s="112">
        <v>6172</v>
      </c>
      <c r="D410" s="100" t="s">
        <v>77</v>
      </c>
      <c r="E410" s="93">
        <v>-1714000</v>
      </c>
    </row>
    <row r="411" spans="1:5" ht="15" customHeight="1" x14ac:dyDescent="0.2">
      <c r="B411" s="111">
        <v>302</v>
      </c>
      <c r="C411" s="112">
        <v>6172</v>
      </c>
      <c r="D411" s="100" t="s">
        <v>77</v>
      </c>
      <c r="E411" s="93">
        <v>1714000</v>
      </c>
    </row>
    <row r="412" spans="1:5" ht="15" customHeight="1" x14ac:dyDescent="0.2">
      <c r="B412" s="111"/>
      <c r="C412" s="74" t="s">
        <v>54</v>
      </c>
      <c r="D412" s="75"/>
      <c r="E412" s="76">
        <f>SUM(E410:E411)</f>
        <v>0</v>
      </c>
    </row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59" t="s">
        <v>17</v>
      </c>
      <c r="B418" s="60"/>
      <c r="C418" s="60"/>
      <c r="D418" s="60"/>
      <c r="E418" s="61"/>
    </row>
    <row r="419" spans="1:5" ht="15" customHeight="1" x14ac:dyDescent="0.2">
      <c r="A419" s="81" t="s">
        <v>79</v>
      </c>
      <c r="B419" s="117"/>
      <c r="C419" s="117"/>
      <c r="D419" s="117"/>
      <c r="E419" s="61" t="s">
        <v>80</v>
      </c>
    </row>
    <row r="420" spans="1:5" ht="15" customHeight="1" x14ac:dyDescent="0.2"/>
    <row r="421" spans="1:5" ht="15" customHeight="1" x14ac:dyDescent="0.2">
      <c r="B421" s="47" t="s">
        <v>49</v>
      </c>
      <c r="C421" s="65" t="s">
        <v>50</v>
      </c>
      <c r="D421" s="118" t="s">
        <v>51</v>
      </c>
      <c r="E421" s="69" t="s">
        <v>52</v>
      </c>
    </row>
    <row r="422" spans="1:5" ht="15" customHeight="1" x14ac:dyDescent="0.2">
      <c r="B422" s="49">
        <v>300</v>
      </c>
      <c r="C422" s="78"/>
      <c r="D422" s="97" t="s">
        <v>84</v>
      </c>
      <c r="E422" s="52">
        <v>-2439000</v>
      </c>
    </row>
    <row r="423" spans="1:5" ht="15" customHeight="1" x14ac:dyDescent="0.2">
      <c r="B423" s="49">
        <v>301</v>
      </c>
      <c r="C423" s="78"/>
      <c r="D423" s="97" t="s">
        <v>84</v>
      </c>
      <c r="E423" s="52">
        <v>-125000</v>
      </c>
    </row>
    <row r="424" spans="1:5" ht="15" customHeight="1" x14ac:dyDescent="0.2">
      <c r="B424" s="49">
        <v>302</v>
      </c>
      <c r="C424" s="78"/>
      <c r="D424" s="97" t="s">
        <v>84</v>
      </c>
      <c r="E424" s="52">
        <v>-2143000</v>
      </c>
    </row>
    <row r="425" spans="1:5" ht="15" customHeight="1" x14ac:dyDescent="0.2">
      <c r="B425" s="49">
        <v>300</v>
      </c>
      <c r="C425" s="78"/>
      <c r="D425" s="97" t="s">
        <v>84</v>
      </c>
      <c r="E425" s="52">
        <v>2439000</v>
      </c>
    </row>
    <row r="426" spans="1:5" ht="15" customHeight="1" x14ac:dyDescent="0.2">
      <c r="B426" s="49">
        <v>301</v>
      </c>
      <c r="C426" s="78"/>
      <c r="D426" s="97" t="s">
        <v>84</v>
      </c>
      <c r="E426" s="52">
        <v>125000</v>
      </c>
    </row>
    <row r="427" spans="1:5" ht="15" customHeight="1" x14ac:dyDescent="0.2">
      <c r="B427" s="49">
        <v>302</v>
      </c>
      <c r="C427" s="78"/>
      <c r="D427" s="97" t="s">
        <v>84</v>
      </c>
      <c r="E427" s="52">
        <v>2143000</v>
      </c>
    </row>
    <row r="428" spans="1:5" ht="15" customHeight="1" x14ac:dyDescent="0.2">
      <c r="B428" s="119"/>
      <c r="C428" s="74" t="s">
        <v>54</v>
      </c>
      <c r="D428" s="120"/>
      <c r="E428" s="109">
        <f>SUM(E422:E427)</f>
        <v>0</v>
      </c>
    </row>
    <row r="429" spans="1:5" ht="15" customHeight="1" x14ac:dyDescent="0.2"/>
    <row r="430" spans="1:5" ht="15" customHeight="1" x14ac:dyDescent="0.2"/>
    <row r="431" spans="1:5" ht="15" customHeight="1" x14ac:dyDescent="0.25">
      <c r="A431" s="37" t="s">
        <v>113</v>
      </c>
    </row>
    <row r="432" spans="1:5" ht="15" customHeight="1" x14ac:dyDescent="0.2">
      <c r="A432" s="38" t="s">
        <v>114</v>
      </c>
      <c r="B432" s="38"/>
      <c r="C432" s="38"/>
      <c r="D432" s="38"/>
      <c r="E432" s="38"/>
    </row>
    <row r="433" spans="1:5" ht="15" customHeight="1" x14ac:dyDescent="0.2">
      <c r="A433" s="38"/>
      <c r="B433" s="38"/>
      <c r="C433" s="38"/>
      <c r="D433" s="38"/>
      <c r="E433" s="38"/>
    </row>
    <row r="434" spans="1:5" ht="15" customHeight="1" x14ac:dyDescent="0.2">
      <c r="A434" s="39" t="s">
        <v>115</v>
      </c>
      <c r="B434" s="39"/>
      <c r="C434" s="39"/>
      <c r="D434" s="39"/>
      <c r="E434" s="39"/>
    </row>
    <row r="435" spans="1:5" ht="15" customHeight="1" x14ac:dyDescent="0.2">
      <c r="A435" s="39"/>
      <c r="B435" s="39"/>
      <c r="C435" s="39"/>
      <c r="D435" s="39"/>
      <c r="E435" s="39"/>
    </row>
    <row r="436" spans="1:5" ht="15" customHeight="1" x14ac:dyDescent="0.2">
      <c r="A436" s="39"/>
      <c r="B436" s="39"/>
      <c r="C436" s="39"/>
      <c r="D436" s="39"/>
      <c r="E436" s="39"/>
    </row>
    <row r="437" spans="1:5" ht="15" customHeight="1" x14ac:dyDescent="0.2">
      <c r="A437" s="39"/>
      <c r="B437" s="39"/>
      <c r="C437" s="39"/>
      <c r="D437" s="39"/>
      <c r="E437" s="39"/>
    </row>
    <row r="438" spans="1:5" ht="15" customHeight="1" x14ac:dyDescent="0.2">
      <c r="A438" s="39"/>
      <c r="B438" s="39"/>
      <c r="C438" s="39"/>
      <c r="D438" s="39"/>
      <c r="E438" s="39"/>
    </row>
    <row r="439" spans="1:5" ht="15" customHeight="1" x14ac:dyDescent="0.2">
      <c r="A439" s="39"/>
      <c r="B439" s="39"/>
      <c r="C439" s="39"/>
      <c r="D439" s="39"/>
      <c r="E439" s="39"/>
    </row>
    <row r="440" spans="1:5" ht="15" customHeight="1" x14ac:dyDescent="0.2">
      <c r="A440" s="40"/>
      <c r="B440" s="40"/>
      <c r="C440" s="40"/>
      <c r="D440" s="40"/>
      <c r="E440" s="40"/>
    </row>
    <row r="441" spans="1:5" ht="15" customHeight="1" x14ac:dyDescent="0.25">
      <c r="A441" s="59" t="s">
        <v>17</v>
      </c>
    </row>
    <row r="442" spans="1:5" ht="15" customHeight="1" x14ac:dyDescent="0.2">
      <c r="A442" s="81" t="s">
        <v>116</v>
      </c>
      <c r="B442" s="138"/>
      <c r="C442" s="60"/>
      <c r="D442" s="60"/>
      <c r="E442" s="62" t="s">
        <v>117</v>
      </c>
    </row>
    <row r="443" spans="1:5" ht="15" customHeight="1" x14ac:dyDescent="0.2">
      <c r="A443" s="81"/>
      <c r="B443" s="61"/>
      <c r="C443" s="60"/>
      <c r="D443" s="60"/>
      <c r="E443" s="67"/>
    </row>
    <row r="444" spans="1:5" ht="15" customHeight="1" x14ac:dyDescent="0.2">
      <c r="A444" s="82"/>
      <c r="B444" s="82"/>
      <c r="C444" s="65" t="s">
        <v>50</v>
      </c>
      <c r="D444" s="77" t="s">
        <v>62</v>
      </c>
      <c r="E444" s="47" t="s">
        <v>52</v>
      </c>
    </row>
    <row r="445" spans="1:5" ht="15" customHeight="1" x14ac:dyDescent="0.2">
      <c r="A445" s="83"/>
      <c r="B445" s="84"/>
      <c r="C445" s="92">
        <v>6113</v>
      </c>
      <c r="D445" s="79" t="s">
        <v>63</v>
      </c>
      <c r="E445" s="93">
        <v>-60300</v>
      </c>
    </row>
    <row r="446" spans="1:5" ht="15" customHeight="1" x14ac:dyDescent="0.2">
      <c r="A446" s="123"/>
      <c r="B446" s="123"/>
      <c r="C446" s="74" t="s">
        <v>54</v>
      </c>
      <c r="D446" s="94"/>
      <c r="E446" s="76">
        <f>SUM(E445:E445)</f>
        <v>-60300</v>
      </c>
    </row>
    <row r="447" spans="1:5" ht="15" customHeight="1" x14ac:dyDescent="0.2"/>
    <row r="448" spans="1:5" ht="15" customHeight="1" x14ac:dyDescent="0.25">
      <c r="A448" s="59" t="s">
        <v>17</v>
      </c>
      <c r="B448" s="60"/>
      <c r="C448" s="60"/>
      <c r="D448" s="60"/>
      <c r="E448" s="60"/>
    </row>
    <row r="449" spans="1:5" ht="15" customHeight="1" x14ac:dyDescent="0.2">
      <c r="A449" s="81" t="s">
        <v>118</v>
      </c>
      <c r="B449" s="60"/>
      <c r="C449" s="60"/>
      <c r="D449" s="60"/>
      <c r="E449" s="62" t="s">
        <v>119</v>
      </c>
    </row>
    <row r="450" spans="1:5" ht="15" customHeight="1" x14ac:dyDescent="0.25">
      <c r="A450" s="59"/>
      <c r="B450" s="61"/>
      <c r="C450" s="60"/>
      <c r="D450" s="60"/>
      <c r="E450" s="67"/>
    </row>
    <row r="451" spans="1:5" ht="15" customHeight="1" x14ac:dyDescent="0.2">
      <c r="A451" s="103"/>
      <c r="B451" s="103"/>
      <c r="C451" s="65" t="s">
        <v>50</v>
      </c>
      <c r="D451" s="77" t="s">
        <v>62</v>
      </c>
      <c r="E451" s="69" t="s">
        <v>52</v>
      </c>
    </row>
    <row r="452" spans="1:5" ht="15" customHeight="1" x14ac:dyDescent="0.2">
      <c r="A452" s="139"/>
      <c r="B452" s="113"/>
      <c r="C452" s="92">
        <v>6172</v>
      </c>
      <c r="D452" s="79" t="s">
        <v>63</v>
      </c>
      <c r="E452" s="93">
        <f>45000+11250+4050</f>
        <v>60300</v>
      </c>
    </row>
    <row r="453" spans="1:5" ht="15" customHeight="1" x14ac:dyDescent="0.2">
      <c r="A453" s="105"/>
      <c r="B453" s="113"/>
      <c r="C453" s="74" t="s">
        <v>54</v>
      </c>
      <c r="D453" s="75"/>
      <c r="E453" s="76">
        <f>SUM(E452:E452)</f>
        <v>60300</v>
      </c>
    </row>
    <row r="454" spans="1:5" ht="15" customHeight="1" x14ac:dyDescent="0.2"/>
    <row r="455" spans="1:5" ht="15" customHeight="1" x14ac:dyDescent="0.2"/>
    <row r="456" spans="1:5" ht="15" customHeight="1" x14ac:dyDescent="0.25">
      <c r="A456" s="37" t="s">
        <v>120</v>
      </c>
    </row>
    <row r="457" spans="1:5" ht="15" customHeight="1" x14ac:dyDescent="0.2">
      <c r="A457" s="38" t="s">
        <v>121</v>
      </c>
      <c r="B457" s="38"/>
      <c r="C457" s="38"/>
      <c r="D457" s="38"/>
      <c r="E457" s="38"/>
    </row>
    <row r="458" spans="1:5" ht="15" customHeight="1" x14ac:dyDescent="0.2">
      <c r="A458" s="38"/>
      <c r="B458" s="38"/>
      <c r="C458" s="38"/>
      <c r="D458" s="38"/>
      <c r="E458" s="38"/>
    </row>
    <row r="459" spans="1:5" ht="15" customHeight="1" x14ac:dyDescent="0.2">
      <c r="A459" s="39" t="s">
        <v>122</v>
      </c>
      <c r="B459" s="39"/>
      <c r="C459" s="39"/>
      <c r="D459" s="39"/>
      <c r="E459" s="39"/>
    </row>
    <row r="460" spans="1:5" ht="15" customHeight="1" x14ac:dyDescent="0.2">
      <c r="A460" s="39"/>
      <c r="B460" s="39"/>
      <c r="C460" s="39"/>
      <c r="D460" s="39"/>
      <c r="E460" s="39"/>
    </row>
    <row r="461" spans="1:5" ht="15" customHeight="1" x14ac:dyDescent="0.2">
      <c r="A461" s="39"/>
      <c r="B461" s="39"/>
      <c r="C461" s="39"/>
      <c r="D461" s="39"/>
      <c r="E461" s="39"/>
    </row>
    <row r="462" spans="1:5" ht="15" customHeight="1" x14ac:dyDescent="0.2">
      <c r="A462" s="39"/>
      <c r="B462" s="39"/>
      <c r="C462" s="39"/>
      <c r="D462" s="39"/>
      <c r="E462" s="39"/>
    </row>
    <row r="463" spans="1:5" ht="15" customHeight="1" x14ac:dyDescent="0.2">
      <c r="A463" s="39"/>
      <c r="B463" s="39"/>
      <c r="C463" s="39"/>
      <c r="D463" s="39"/>
      <c r="E463" s="39"/>
    </row>
    <row r="464" spans="1:5" ht="15" customHeight="1" x14ac:dyDescent="0.2">
      <c r="A464" s="39"/>
      <c r="B464" s="39"/>
      <c r="C464" s="39"/>
      <c r="D464" s="39"/>
      <c r="E464" s="39"/>
    </row>
    <row r="465" spans="1:5" ht="15" customHeight="1" x14ac:dyDescent="0.2">
      <c r="A465" s="40"/>
      <c r="B465" s="40"/>
      <c r="C465" s="40"/>
      <c r="D465" s="40"/>
      <c r="E465" s="40"/>
    </row>
    <row r="466" spans="1:5" ht="15" customHeight="1" x14ac:dyDescent="0.2">
      <c r="A466" s="40"/>
      <c r="B466" s="40"/>
      <c r="C466" s="40"/>
      <c r="D466" s="40"/>
      <c r="E466" s="40"/>
    </row>
    <row r="467" spans="1:5" ht="15" customHeight="1" x14ac:dyDescent="0.2">
      <c r="A467" s="40"/>
      <c r="B467" s="40"/>
      <c r="C467" s="40"/>
      <c r="D467" s="40"/>
      <c r="E467" s="40"/>
    </row>
    <row r="468" spans="1:5" ht="15" customHeight="1" x14ac:dyDescent="0.2">
      <c r="A468" s="40"/>
      <c r="B468" s="40"/>
      <c r="C468" s="40"/>
      <c r="D468" s="40"/>
      <c r="E468" s="40"/>
    </row>
    <row r="469" spans="1:5" ht="15" customHeight="1" x14ac:dyDescent="0.2">
      <c r="A469" s="40"/>
      <c r="B469" s="40"/>
      <c r="C469" s="40"/>
      <c r="D469" s="40"/>
      <c r="E469" s="40"/>
    </row>
    <row r="470" spans="1:5" ht="15" customHeight="1" x14ac:dyDescent="0.2">
      <c r="A470" s="40"/>
      <c r="B470" s="40"/>
      <c r="C470" s="40"/>
      <c r="D470" s="40"/>
      <c r="E470" s="40"/>
    </row>
    <row r="471" spans="1:5" ht="15" customHeight="1" x14ac:dyDescent="0.25">
      <c r="A471" s="41" t="s">
        <v>17</v>
      </c>
      <c r="B471" s="42"/>
      <c r="C471" s="42"/>
      <c r="D471" s="61"/>
      <c r="E471" s="61"/>
    </row>
    <row r="472" spans="1:5" ht="15" customHeight="1" x14ac:dyDescent="0.2">
      <c r="A472" s="126" t="s">
        <v>60</v>
      </c>
      <c r="B472" s="60"/>
      <c r="C472" s="60"/>
      <c r="D472" s="60"/>
      <c r="E472" s="62" t="s">
        <v>61</v>
      </c>
    </row>
    <row r="473" spans="1:5" ht="15" customHeight="1" x14ac:dyDescent="0.25">
      <c r="A473" s="59"/>
      <c r="B473" s="135"/>
      <c r="C473" s="42"/>
      <c r="D473" s="45"/>
      <c r="E473" s="136"/>
    </row>
    <row r="474" spans="1:5" ht="15" customHeight="1" x14ac:dyDescent="0.2">
      <c r="A474" s="103"/>
      <c r="B474" s="103"/>
      <c r="C474" s="47" t="s">
        <v>50</v>
      </c>
      <c r="D474" s="77" t="s">
        <v>62</v>
      </c>
      <c r="E474" s="69" t="s">
        <v>52</v>
      </c>
    </row>
    <row r="475" spans="1:5" ht="15" customHeight="1" x14ac:dyDescent="0.2">
      <c r="A475" s="105"/>
      <c r="B475" s="113"/>
      <c r="C475" s="78">
        <v>3636</v>
      </c>
      <c r="D475" s="79" t="s">
        <v>63</v>
      </c>
      <c r="E475" s="52">
        <f>-34000-289000-17000-9000-76000-5000-3000-25000-2000</f>
        <v>-460000</v>
      </c>
    </row>
    <row r="476" spans="1:5" ht="15" customHeight="1" x14ac:dyDescent="0.2">
      <c r="A476" s="105"/>
      <c r="B476" s="113"/>
      <c r="C476" s="78">
        <v>3636</v>
      </c>
      <c r="D476" s="79" t="s">
        <v>64</v>
      </c>
      <c r="E476" s="52">
        <f>-3000-25000-2000-2000-12000-1000</f>
        <v>-45000</v>
      </c>
    </row>
    <row r="477" spans="1:5" ht="15" customHeight="1" x14ac:dyDescent="0.2">
      <c r="A477" s="105"/>
      <c r="B477" s="113"/>
      <c r="C477" s="78">
        <v>3636</v>
      </c>
      <c r="D477" s="79" t="s">
        <v>97</v>
      </c>
      <c r="E477" s="52">
        <f>-2000-17000-1000</f>
        <v>-20000</v>
      </c>
    </row>
    <row r="478" spans="1:5" ht="15" customHeight="1" x14ac:dyDescent="0.2">
      <c r="A478" s="107"/>
      <c r="B478" s="42"/>
      <c r="C478" s="54" t="s">
        <v>54</v>
      </c>
      <c r="D478" s="115"/>
      <c r="E478" s="116">
        <f>SUM(E475:E477)</f>
        <v>-525000</v>
      </c>
    </row>
    <row r="479" spans="1:5" ht="15" customHeight="1" x14ac:dyDescent="0.2"/>
    <row r="480" spans="1:5" ht="15" customHeight="1" x14ac:dyDescent="0.25">
      <c r="A480" s="59" t="s">
        <v>17</v>
      </c>
      <c r="B480" s="60"/>
      <c r="C480" s="60"/>
      <c r="D480" s="60"/>
      <c r="E480" s="60"/>
    </row>
    <row r="481" spans="1:5" ht="15" customHeight="1" x14ac:dyDescent="0.2">
      <c r="A481" s="81" t="s">
        <v>118</v>
      </c>
      <c r="E481" t="s">
        <v>119</v>
      </c>
    </row>
    <row r="482" spans="1:5" ht="15" customHeight="1" x14ac:dyDescent="0.25">
      <c r="A482" s="59"/>
      <c r="B482" s="61"/>
      <c r="C482" s="60"/>
      <c r="D482" s="60"/>
      <c r="E482" s="67"/>
    </row>
    <row r="483" spans="1:5" ht="15" customHeight="1" x14ac:dyDescent="0.2">
      <c r="A483" s="103"/>
      <c r="B483" s="103"/>
      <c r="C483" s="65" t="s">
        <v>50</v>
      </c>
      <c r="D483" s="77" t="s">
        <v>62</v>
      </c>
      <c r="E483" s="69" t="s">
        <v>52</v>
      </c>
    </row>
    <row r="484" spans="1:5" ht="15" customHeight="1" x14ac:dyDescent="0.2">
      <c r="A484" s="139"/>
      <c r="B484" s="113"/>
      <c r="C484" s="92">
        <v>6172</v>
      </c>
      <c r="D484" s="79" t="s">
        <v>63</v>
      </c>
      <c r="E484" s="93">
        <f>34000+289000+17000+9000+76000+5000+3000+25000+2000</f>
        <v>460000</v>
      </c>
    </row>
    <row r="485" spans="1:5" ht="15" customHeight="1" x14ac:dyDescent="0.2">
      <c r="A485" s="139"/>
      <c r="B485" s="113"/>
      <c r="C485" s="92">
        <v>6172</v>
      </c>
      <c r="D485" s="79" t="s">
        <v>64</v>
      </c>
      <c r="E485" s="93">
        <f>3000+25000+2000+2000+12000+1000</f>
        <v>45000</v>
      </c>
    </row>
    <row r="486" spans="1:5" ht="15" customHeight="1" x14ac:dyDescent="0.2">
      <c r="A486" s="139"/>
      <c r="B486" s="113"/>
      <c r="C486" s="92">
        <v>6172</v>
      </c>
      <c r="D486" s="79" t="s">
        <v>97</v>
      </c>
      <c r="E486" s="93">
        <f>2000+17000+1000</f>
        <v>20000</v>
      </c>
    </row>
    <row r="487" spans="1:5" ht="15" customHeight="1" x14ac:dyDescent="0.2">
      <c r="A487" s="105"/>
      <c r="B487" s="113"/>
      <c r="C487" s="74" t="s">
        <v>54</v>
      </c>
      <c r="D487" s="75"/>
      <c r="E487" s="76">
        <f>SUM(E484:E486)</f>
        <v>525000</v>
      </c>
    </row>
    <row r="488" spans="1:5" ht="15" customHeight="1" x14ac:dyDescent="0.2"/>
    <row r="489" spans="1:5" ht="15" customHeight="1" x14ac:dyDescent="0.2"/>
    <row r="490" spans="1:5" ht="15" customHeight="1" x14ac:dyDescent="0.25">
      <c r="A490" s="37" t="s">
        <v>123</v>
      </c>
    </row>
    <row r="491" spans="1:5" ht="15" customHeight="1" x14ac:dyDescent="0.2">
      <c r="A491" s="38" t="s">
        <v>124</v>
      </c>
      <c r="B491" s="38"/>
      <c r="C491" s="38"/>
      <c r="D491" s="38"/>
      <c r="E491" s="38"/>
    </row>
    <row r="492" spans="1:5" ht="15" customHeight="1" x14ac:dyDescent="0.2">
      <c r="A492" s="38"/>
      <c r="B492" s="38"/>
      <c r="C492" s="38"/>
      <c r="D492" s="38"/>
      <c r="E492" s="38"/>
    </row>
    <row r="493" spans="1:5" ht="15" customHeight="1" x14ac:dyDescent="0.2">
      <c r="A493" s="39" t="s">
        <v>125</v>
      </c>
      <c r="B493" s="39"/>
      <c r="C493" s="39"/>
      <c r="D493" s="39"/>
      <c r="E493" s="39"/>
    </row>
    <row r="494" spans="1:5" ht="15" customHeight="1" x14ac:dyDescent="0.2">
      <c r="A494" s="39"/>
      <c r="B494" s="39"/>
      <c r="C494" s="39"/>
      <c r="D494" s="39"/>
      <c r="E494" s="39"/>
    </row>
    <row r="495" spans="1:5" ht="15" customHeight="1" x14ac:dyDescent="0.2">
      <c r="A495" s="39"/>
      <c r="B495" s="39"/>
      <c r="C495" s="39"/>
      <c r="D495" s="39"/>
      <c r="E495" s="39"/>
    </row>
    <row r="496" spans="1:5" ht="15" customHeight="1" x14ac:dyDescent="0.2">
      <c r="A496" s="39"/>
      <c r="B496" s="39"/>
      <c r="C496" s="39"/>
      <c r="D496" s="39"/>
      <c r="E496" s="39"/>
    </row>
    <row r="497" spans="1:5" ht="15" customHeight="1" x14ac:dyDescent="0.2">
      <c r="A497" s="39"/>
      <c r="B497" s="39"/>
      <c r="C497" s="39"/>
      <c r="D497" s="39"/>
      <c r="E497" s="39"/>
    </row>
    <row r="498" spans="1:5" ht="15" customHeight="1" x14ac:dyDescent="0.2">
      <c r="A498" s="39"/>
      <c r="B498" s="39"/>
      <c r="C498" s="39"/>
      <c r="D498" s="39"/>
      <c r="E498" s="39"/>
    </row>
    <row r="499" spans="1:5" ht="15" customHeight="1" x14ac:dyDescent="0.2">
      <c r="A499" s="39"/>
      <c r="B499" s="39"/>
      <c r="C499" s="39"/>
      <c r="D499" s="39"/>
      <c r="E499" s="39"/>
    </row>
    <row r="500" spans="1:5" ht="15" customHeight="1" x14ac:dyDescent="0.2">
      <c r="A500" s="40"/>
      <c r="B500" s="40"/>
      <c r="C500" s="40"/>
      <c r="D500" s="40"/>
      <c r="E500" s="40"/>
    </row>
    <row r="501" spans="1:5" ht="15" customHeight="1" x14ac:dyDescent="0.25">
      <c r="A501" s="41" t="s">
        <v>17</v>
      </c>
      <c r="B501" s="42"/>
      <c r="C501" s="42"/>
      <c r="D501" s="61"/>
      <c r="E501" s="61"/>
    </row>
    <row r="502" spans="1:5" ht="15" customHeight="1" x14ac:dyDescent="0.2">
      <c r="A502" s="43" t="s">
        <v>87</v>
      </c>
      <c r="B502" s="42"/>
      <c r="C502" s="42"/>
      <c r="D502" s="42"/>
      <c r="E502" s="44" t="s">
        <v>126</v>
      </c>
    </row>
    <row r="503" spans="1:5" ht="15" customHeight="1" x14ac:dyDescent="0.25">
      <c r="A503" s="140"/>
      <c r="B503" s="141"/>
      <c r="C503" s="42"/>
      <c r="D503" s="45"/>
      <c r="E503" s="136"/>
    </row>
    <row r="504" spans="1:5" ht="15" customHeight="1" x14ac:dyDescent="0.2">
      <c r="A504" s="103"/>
      <c r="B504" s="65" t="s">
        <v>49</v>
      </c>
      <c r="C504" s="47" t="s">
        <v>50</v>
      </c>
      <c r="D504" s="77" t="s">
        <v>62</v>
      </c>
      <c r="E504" s="69" t="s">
        <v>52</v>
      </c>
    </row>
    <row r="505" spans="1:5" ht="15" customHeight="1" x14ac:dyDescent="0.2">
      <c r="A505" s="105"/>
      <c r="B505" s="49">
        <v>12</v>
      </c>
      <c r="C505" s="78"/>
      <c r="D505" s="79" t="s">
        <v>91</v>
      </c>
      <c r="E505" s="52">
        <v>-1120000</v>
      </c>
    </row>
    <row r="506" spans="1:5" ht="15" customHeight="1" x14ac:dyDescent="0.2">
      <c r="A506" s="107"/>
      <c r="B506" s="73"/>
      <c r="C506" s="54" t="s">
        <v>54</v>
      </c>
      <c r="D506" s="115"/>
      <c r="E506" s="116">
        <f>SUM(E505:E505)</f>
        <v>-1120000</v>
      </c>
    </row>
    <row r="507" spans="1:5" ht="15" customHeight="1" x14ac:dyDescent="0.2"/>
    <row r="508" spans="1:5" ht="15" customHeight="1" x14ac:dyDescent="0.25">
      <c r="A508" s="41" t="s">
        <v>17</v>
      </c>
      <c r="B508" s="42"/>
      <c r="C508" s="42"/>
      <c r="D508" s="42"/>
      <c r="E508" s="42"/>
    </row>
    <row r="509" spans="1:5" ht="15" customHeight="1" x14ac:dyDescent="0.2">
      <c r="A509" s="81" t="s">
        <v>127</v>
      </c>
      <c r="B509" s="60"/>
      <c r="C509" s="60"/>
      <c r="D509" s="60"/>
      <c r="E509" s="62" t="s">
        <v>128</v>
      </c>
    </row>
    <row r="510" spans="1:5" ht="15" customHeight="1" x14ac:dyDescent="0.2">
      <c r="A510" s="142"/>
      <c r="B510" s="143"/>
      <c r="C510" s="60"/>
      <c r="D510" s="60"/>
      <c r="E510" s="67"/>
    </row>
    <row r="511" spans="1:5" ht="15" customHeight="1" x14ac:dyDescent="0.2">
      <c r="A511" s="103"/>
      <c r="B511" s="82"/>
      <c r="C511" s="65" t="s">
        <v>50</v>
      </c>
      <c r="D511" s="77" t="s">
        <v>62</v>
      </c>
      <c r="E511" s="69" t="s">
        <v>52</v>
      </c>
    </row>
    <row r="512" spans="1:5" ht="15" customHeight="1" x14ac:dyDescent="0.2">
      <c r="A512" s="83"/>
      <c r="B512" s="84"/>
      <c r="C512" s="78">
        <v>6172</v>
      </c>
      <c r="D512" s="79" t="s">
        <v>91</v>
      </c>
      <c r="E512" s="52">
        <f>800000+60000</f>
        <v>860000</v>
      </c>
    </row>
    <row r="513" spans="1:5" ht="15" customHeight="1" x14ac:dyDescent="0.2">
      <c r="A513" s="83"/>
      <c r="B513" s="84"/>
      <c r="C513" s="78">
        <v>6172</v>
      </c>
      <c r="D513" s="79" t="s">
        <v>64</v>
      </c>
      <c r="E513" s="52">
        <f>100000+100000+40000+20000</f>
        <v>260000</v>
      </c>
    </row>
    <row r="514" spans="1:5" ht="15" customHeight="1" x14ac:dyDescent="0.2">
      <c r="A514" s="114"/>
      <c r="B514" s="144"/>
      <c r="C514" s="74" t="s">
        <v>54</v>
      </c>
      <c r="D514" s="75"/>
      <c r="E514" s="76">
        <f>SUM(E512:E513)</f>
        <v>1120000</v>
      </c>
    </row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7" t="s">
        <v>129</v>
      </c>
    </row>
    <row r="523" spans="1:5" ht="15" customHeight="1" x14ac:dyDescent="0.2">
      <c r="A523" s="125" t="s">
        <v>130</v>
      </c>
      <c r="B523" s="125"/>
      <c r="C523" s="125"/>
      <c r="D523" s="125"/>
      <c r="E523" s="125"/>
    </row>
    <row r="524" spans="1:5" ht="15" customHeight="1" x14ac:dyDescent="0.2">
      <c r="A524" s="125"/>
      <c r="B524" s="125"/>
      <c r="C524" s="125"/>
      <c r="D524" s="125"/>
      <c r="E524" s="125"/>
    </row>
    <row r="525" spans="1:5" ht="15" customHeight="1" x14ac:dyDescent="0.2">
      <c r="A525" s="39" t="s">
        <v>131</v>
      </c>
      <c r="B525" s="39"/>
      <c r="C525" s="39"/>
      <c r="D525" s="39"/>
      <c r="E525" s="39"/>
    </row>
    <row r="526" spans="1:5" ht="15" customHeight="1" x14ac:dyDescent="0.2">
      <c r="A526" s="39"/>
      <c r="B526" s="39"/>
      <c r="C526" s="39"/>
      <c r="D526" s="39"/>
      <c r="E526" s="39"/>
    </row>
    <row r="527" spans="1:5" ht="15" customHeight="1" x14ac:dyDescent="0.2">
      <c r="A527" s="39"/>
      <c r="B527" s="39"/>
      <c r="C527" s="39"/>
      <c r="D527" s="39"/>
      <c r="E527" s="39"/>
    </row>
    <row r="528" spans="1:5" ht="15" customHeight="1" x14ac:dyDescent="0.2">
      <c r="A528" s="39"/>
      <c r="B528" s="39"/>
      <c r="C528" s="39"/>
      <c r="D528" s="39"/>
      <c r="E528" s="39"/>
    </row>
    <row r="529" spans="1:5" ht="15" customHeight="1" x14ac:dyDescent="0.2">
      <c r="A529" s="39"/>
      <c r="B529" s="39"/>
      <c r="C529" s="39"/>
      <c r="D529" s="39"/>
      <c r="E529" s="39"/>
    </row>
    <row r="530" spans="1:5" ht="15" customHeight="1" x14ac:dyDescent="0.2">
      <c r="A530" s="39"/>
      <c r="B530" s="39"/>
      <c r="C530" s="39"/>
      <c r="D530" s="39"/>
      <c r="E530" s="39"/>
    </row>
    <row r="531" spans="1:5" ht="15" customHeight="1" x14ac:dyDescent="0.2">
      <c r="A531" s="60"/>
      <c r="B531" s="142"/>
      <c r="C531" s="130"/>
      <c r="D531" s="60"/>
      <c r="E531" s="145"/>
    </row>
    <row r="532" spans="1:5" ht="15" customHeight="1" x14ac:dyDescent="0.25">
      <c r="A532" s="59" t="s">
        <v>17</v>
      </c>
      <c r="B532" s="60"/>
      <c r="C532" s="60"/>
      <c r="D532" s="60"/>
      <c r="E532" s="61"/>
    </row>
    <row r="533" spans="1:5" ht="15" customHeight="1" x14ac:dyDescent="0.2">
      <c r="A533" s="81" t="s">
        <v>118</v>
      </c>
      <c r="B533" s="60"/>
      <c r="C533" s="60"/>
      <c r="D533" s="60"/>
      <c r="E533" s="62" t="s">
        <v>119</v>
      </c>
    </row>
    <row r="534" spans="1:5" ht="15" customHeight="1" x14ac:dyDescent="0.2">
      <c r="A534" s="81"/>
      <c r="B534" s="61"/>
      <c r="C534" s="60"/>
      <c r="D534" s="60"/>
      <c r="E534" s="67"/>
    </row>
    <row r="535" spans="1:5" ht="15" customHeight="1" x14ac:dyDescent="0.2">
      <c r="A535" s="82"/>
      <c r="B535" s="82"/>
      <c r="C535" s="65" t="s">
        <v>50</v>
      </c>
      <c r="D535" s="77" t="s">
        <v>62</v>
      </c>
      <c r="E535" s="47" t="s">
        <v>52</v>
      </c>
    </row>
    <row r="536" spans="1:5" ht="15" customHeight="1" x14ac:dyDescent="0.2">
      <c r="A536" s="83"/>
      <c r="B536" s="84"/>
      <c r="C536" s="92">
        <v>5273</v>
      </c>
      <c r="D536" s="79" t="s">
        <v>68</v>
      </c>
      <c r="E536" s="93">
        <v>-250000</v>
      </c>
    </row>
    <row r="537" spans="1:5" ht="15" customHeight="1" x14ac:dyDescent="0.2">
      <c r="A537" s="83"/>
      <c r="B537" s="84"/>
      <c r="C537" s="92">
        <v>5273</v>
      </c>
      <c r="D537" s="79" t="s">
        <v>64</v>
      </c>
      <c r="E537" s="93">
        <v>250000</v>
      </c>
    </row>
    <row r="538" spans="1:5" ht="15" customHeight="1" x14ac:dyDescent="0.2">
      <c r="A538" s="123"/>
      <c r="B538" s="123"/>
      <c r="C538" s="74" t="s">
        <v>54</v>
      </c>
      <c r="D538" s="94"/>
      <c r="E538" s="76">
        <f>SUM(E536:E537)</f>
        <v>0</v>
      </c>
    </row>
    <row r="539" spans="1:5" ht="15" customHeight="1" x14ac:dyDescent="0.2"/>
    <row r="540" spans="1:5" ht="15" customHeight="1" x14ac:dyDescent="0.2"/>
    <row r="541" spans="1:5" ht="15" customHeight="1" x14ac:dyDescent="0.25">
      <c r="A541" s="37" t="s">
        <v>132</v>
      </c>
    </row>
    <row r="542" spans="1:5" ht="15" customHeight="1" x14ac:dyDescent="0.2">
      <c r="A542" s="125" t="s">
        <v>130</v>
      </c>
      <c r="B542" s="125"/>
      <c r="C542" s="125"/>
      <c r="D542" s="125"/>
      <c r="E542" s="125"/>
    </row>
    <row r="543" spans="1:5" ht="15" customHeight="1" x14ac:dyDescent="0.2">
      <c r="A543" s="125"/>
      <c r="B543" s="125"/>
      <c r="C543" s="125"/>
      <c r="D543" s="125"/>
      <c r="E543" s="125"/>
    </row>
    <row r="544" spans="1:5" ht="15" customHeight="1" x14ac:dyDescent="0.2">
      <c r="A544" s="39" t="s">
        <v>133</v>
      </c>
      <c r="B544" s="39"/>
      <c r="C544" s="39"/>
      <c r="D544" s="39"/>
      <c r="E544" s="39"/>
    </row>
    <row r="545" spans="1:5" ht="15" customHeight="1" x14ac:dyDescent="0.2">
      <c r="A545" s="39"/>
      <c r="B545" s="39"/>
      <c r="C545" s="39"/>
      <c r="D545" s="39"/>
      <c r="E545" s="39"/>
    </row>
    <row r="546" spans="1:5" ht="15" customHeight="1" x14ac:dyDescent="0.2">
      <c r="A546" s="39"/>
      <c r="B546" s="39"/>
      <c r="C546" s="39"/>
      <c r="D546" s="39"/>
      <c r="E546" s="39"/>
    </row>
    <row r="547" spans="1:5" ht="15" customHeight="1" x14ac:dyDescent="0.2">
      <c r="A547" s="39"/>
      <c r="B547" s="39"/>
      <c r="C547" s="39"/>
      <c r="D547" s="39"/>
      <c r="E547" s="39"/>
    </row>
    <row r="548" spans="1:5" ht="15" customHeight="1" x14ac:dyDescent="0.2">
      <c r="A548" s="39"/>
      <c r="B548" s="39"/>
      <c r="C548" s="39"/>
      <c r="D548" s="39"/>
      <c r="E548" s="39"/>
    </row>
    <row r="549" spans="1:5" ht="15" customHeight="1" x14ac:dyDescent="0.2">
      <c r="A549" s="39"/>
      <c r="B549" s="39"/>
      <c r="C549" s="39"/>
      <c r="D549" s="39"/>
      <c r="E549" s="39"/>
    </row>
    <row r="550" spans="1:5" ht="15" customHeight="1" x14ac:dyDescent="0.2">
      <c r="A550" s="60"/>
      <c r="B550" s="142"/>
      <c r="C550" s="130"/>
      <c r="D550" s="60"/>
      <c r="E550" s="145"/>
    </row>
    <row r="551" spans="1:5" ht="15" customHeight="1" x14ac:dyDescent="0.25">
      <c r="A551" s="59" t="s">
        <v>17</v>
      </c>
      <c r="B551" s="60"/>
      <c r="C551" s="60"/>
      <c r="D551" s="60"/>
      <c r="E551" s="61"/>
    </row>
    <row r="552" spans="1:5" ht="15" customHeight="1" x14ac:dyDescent="0.2">
      <c r="A552" s="81" t="s">
        <v>118</v>
      </c>
      <c r="B552" s="60"/>
      <c r="C552" s="60"/>
      <c r="D552" s="60"/>
      <c r="E552" s="62" t="s">
        <v>119</v>
      </c>
    </row>
    <row r="553" spans="1:5" ht="15" customHeight="1" x14ac:dyDescent="0.2">
      <c r="A553" s="81"/>
      <c r="B553" s="61"/>
      <c r="C553" s="60"/>
      <c r="D553" s="60"/>
      <c r="E553" s="67"/>
    </row>
    <row r="554" spans="1:5" ht="15" customHeight="1" x14ac:dyDescent="0.2">
      <c r="A554" s="82"/>
      <c r="B554" s="82"/>
      <c r="C554" s="65" t="s">
        <v>50</v>
      </c>
      <c r="D554" s="77" t="s">
        <v>62</v>
      </c>
      <c r="E554" s="47" t="s">
        <v>52</v>
      </c>
    </row>
    <row r="555" spans="1:5" ht="15" customHeight="1" x14ac:dyDescent="0.2">
      <c r="A555" s="83"/>
      <c r="B555" s="84"/>
      <c r="C555" s="92">
        <v>5273</v>
      </c>
      <c r="D555" s="79" t="s">
        <v>68</v>
      </c>
      <c r="E555" s="93">
        <v>-252084</v>
      </c>
    </row>
    <row r="556" spans="1:5" ht="15" customHeight="1" x14ac:dyDescent="0.2">
      <c r="A556" s="83"/>
      <c r="B556" s="84"/>
      <c r="C556" s="92">
        <v>3341</v>
      </c>
      <c r="D556" s="79" t="s">
        <v>64</v>
      </c>
      <c r="E556" s="93">
        <v>252084</v>
      </c>
    </row>
    <row r="557" spans="1:5" ht="15" customHeight="1" x14ac:dyDescent="0.2">
      <c r="A557" s="123"/>
      <c r="B557" s="123"/>
      <c r="C557" s="74" t="s">
        <v>54</v>
      </c>
      <c r="D557" s="94"/>
      <c r="E557" s="76">
        <f>SUM(E555:E556)</f>
        <v>0</v>
      </c>
    </row>
    <row r="558" spans="1:5" ht="15" customHeight="1" x14ac:dyDescent="0.2"/>
    <row r="559" spans="1:5" ht="15" customHeight="1" x14ac:dyDescent="0.2"/>
    <row r="560" spans="1:5" ht="15" customHeight="1" x14ac:dyDescent="0.25">
      <c r="A560" s="37" t="s">
        <v>134</v>
      </c>
    </row>
    <row r="561" spans="1:5" ht="15" customHeight="1" x14ac:dyDescent="0.2">
      <c r="A561" s="125" t="s">
        <v>135</v>
      </c>
      <c r="B561" s="125"/>
      <c r="C561" s="125"/>
      <c r="D561" s="125"/>
      <c r="E561" s="125"/>
    </row>
    <row r="562" spans="1:5" ht="15" customHeight="1" x14ac:dyDescent="0.2">
      <c r="A562" s="125"/>
      <c r="B562" s="125"/>
      <c r="C562" s="125"/>
      <c r="D562" s="125"/>
      <c r="E562" s="125"/>
    </row>
    <row r="563" spans="1:5" ht="15" customHeight="1" x14ac:dyDescent="0.2">
      <c r="A563" s="66" t="s">
        <v>136</v>
      </c>
      <c r="B563" s="66"/>
      <c r="C563" s="66"/>
      <c r="D563" s="66"/>
      <c r="E563" s="66"/>
    </row>
    <row r="564" spans="1:5" ht="15" customHeight="1" x14ac:dyDescent="0.2">
      <c r="A564" s="66"/>
      <c r="B564" s="66"/>
      <c r="C564" s="66"/>
      <c r="D564" s="66"/>
      <c r="E564" s="66"/>
    </row>
    <row r="565" spans="1:5" ht="15" customHeight="1" x14ac:dyDescent="0.2">
      <c r="A565" s="66"/>
      <c r="B565" s="66"/>
      <c r="C565" s="66"/>
      <c r="D565" s="66"/>
      <c r="E565" s="66"/>
    </row>
    <row r="566" spans="1:5" ht="15" customHeight="1" x14ac:dyDescent="0.2">
      <c r="A566" s="66"/>
      <c r="B566" s="66"/>
      <c r="C566" s="66"/>
      <c r="D566" s="66"/>
      <c r="E566" s="66"/>
    </row>
    <row r="567" spans="1:5" ht="15" customHeight="1" x14ac:dyDescent="0.2">
      <c r="A567" s="66"/>
      <c r="B567" s="66"/>
      <c r="C567" s="66"/>
      <c r="D567" s="66"/>
      <c r="E567" s="66"/>
    </row>
    <row r="568" spans="1:5" ht="15" customHeight="1" x14ac:dyDescent="0.2">
      <c r="A568" s="66"/>
      <c r="B568" s="66"/>
      <c r="C568" s="66"/>
      <c r="D568" s="66"/>
      <c r="E568" s="66"/>
    </row>
    <row r="569" spans="1:5" ht="15" customHeight="1" x14ac:dyDescent="0.2">
      <c r="A569" s="121"/>
      <c r="B569" s="121"/>
      <c r="C569" s="121"/>
      <c r="D569" s="121"/>
      <c r="E569" s="121"/>
    </row>
    <row r="570" spans="1:5" ht="15" customHeight="1" x14ac:dyDescent="0.2">
      <c r="A570" s="121"/>
      <c r="B570" s="121"/>
      <c r="C570" s="121"/>
      <c r="D570" s="121"/>
      <c r="E570" s="121"/>
    </row>
    <row r="571" spans="1:5" ht="15" customHeight="1" x14ac:dyDescent="0.2">
      <c r="A571" s="121"/>
      <c r="B571" s="121"/>
      <c r="C571" s="121"/>
      <c r="D571" s="121"/>
      <c r="E571" s="121"/>
    </row>
    <row r="572" spans="1:5" ht="15" customHeight="1" x14ac:dyDescent="0.2">
      <c r="A572" s="121"/>
      <c r="B572" s="121"/>
      <c r="C572" s="121"/>
      <c r="D572" s="121"/>
      <c r="E572" s="121"/>
    </row>
    <row r="573" spans="1:5" ht="15" customHeight="1" x14ac:dyDescent="0.2">
      <c r="A573" s="121"/>
      <c r="B573" s="121"/>
      <c r="C573" s="121"/>
      <c r="D573" s="121"/>
      <c r="E573" s="121"/>
    </row>
    <row r="574" spans="1:5" ht="15" customHeight="1" x14ac:dyDescent="0.25">
      <c r="A574" s="59" t="s">
        <v>17</v>
      </c>
      <c r="B574" s="60"/>
      <c r="C574" s="60"/>
      <c r="D574" s="60"/>
      <c r="E574" s="60"/>
    </row>
    <row r="575" spans="1:5" ht="15" customHeight="1" x14ac:dyDescent="0.2">
      <c r="A575" s="43" t="s">
        <v>47</v>
      </c>
      <c r="B575" s="60"/>
      <c r="C575" s="60"/>
      <c r="D575" s="60"/>
      <c r="E575" s="62" t="s">
        <v>48</v>
      </c>
    </row>
    <row r="576" spans="1:5" ht="15" customHeight="1" x14ac:dyDescent="0.2">
      <c r="A576" s="142"/>
      <c r="B576" s="143"/>
      <c r="C576" s="60"/>
      <c r="D576" s="60"/>
      <c r="E576" s="67"/>
    </row>
    <row r="577" spans="1:5" ht="15" customHeight="1" x14ac:dyDescent="0.2">
      <c r="A577" s="82"/>
      <c r="B577" s="82"/>
      <c r="C577" s="65" t="s">
        <v>50</v>
      </c>
      <c r="D577" s="68" t="s">
        <v>62</v>
      </c>
      <c r="E577" s="69" t="s">
        <v>52</v>
      </c>
    </row>
    <row r="578" spans="1:5" ht="15" customHeight="1" x14ac:dyDescent="0.2">
      <c r="A578" s="83"/>
      <c r="B578" s="146"/>
      <c r="C578" s="92">
        <v>3233</v>
      </c>
      <c r="D578" s="72" t="s">
        <v>74</v>
      </c>
      <c r="E578" s="147">
        <v>-117200</v>
      </c>
    </row>
    <row r="579" spans="1:5" ht="15" customHeight="1" x14ac:dyDescent="0.2">
      <c r="A579" s="114"/>
      <c r="B579" s="146"/>
      <c r="C579" s="74" t="s">
        <v>54</v>
      </c>
      <c r="D579" s="75"/>
      <c r="E579" s="76">
        <f>SUM(E578:E578)</f>
        <v>-117200</v>
      </c>
    </row>
    <row r="580" spans="1:5" ht="15" customHeight="1" x14ac:dyDescent="0.2"/>
    <row r="581" spans="1:5" ht="15" customHeight="1" x14ac:dyDescent="0.25">
      <c r="A581" s="59" t="s">
        <v>17</v>
      </c>
      <c r="B581" s="60"/>
      <c r="C581" s="60"/>
      <c r="D581" s="60"/>
      <c r="E581" s="60"/>
    </row>
    <row r="582" spans="1:5" ht="15" customHeight="1" x14ac:dyDescent="0.2">
      <c r="A582" s="43" t="s">
        <v>47</v>
      </c>
      <c r="B582" s="60"/>
      <c r="C582" s="60"/>
      <c r="D582" s="60"/>
      <c r="E582" s="62" t="s">
        <v>48</v>
      </c>
    </row>
    <row r="583" spans="1:5" ht="15" customHeight="1" x14ac:dyDescent="0.2">
      <c r="A583" s="142"/>
      <c r="B583" s="143"/>
      <c r="C583" s="60"/>
      <c r="D583" s="60"/>
      <c r="E583" s="67"/>
    </row>
    <row r="584" spans="1:5" ht="15" customHeight="1" x14ac:dyDescent="0.2">
      <c r="A584" s="82"/>
      <c r="B584" s="65" t="s">
        <v>49</v>
      </c>
      <c r="C584" s="65" t="s">
        <v>50</v>
      </c>
      <c r="D584" s="68" t="s">
        <v>51</v>
      </c>
      <c r="E584" s="69" t="s">
        <v>52</v>
      </c>
    </row>
    <row r="585" spans="1:5" ht="15" customHeight="1" x14ac:dyDescent="0.2">
      <c r="A585" s="83"/>
      <c r="B585" s="148">
        <v>112</v>
      </c>
      <c r="C585" s="92"/>
      <c r="D585" s="149" t="s">
        <v>84</v>
      </c>
      <c r="E585" s="147">
        <v>117200</v>
      </c>
    </row>
    <row r="586" spans="1:5" ht="15" customHeight="1" x14ac:dyDescent="0.2">
      <c r="A586" s="114"/>
      <c r="B586" s="148"/>
      <c r="C586" s="74" t="s">
        <v>54</v>
      </c>
      <c r="D586" s="75"/>
      <c r="E586" s="76">
        <f>SUM(E585:E585)</f>
        <v>117200</v>
      </c>
    </row>
    <row r="587" spans="1:5" ht="15" customHeight="1" x14ac:dyDescent="0.2"/>
    <row r="588" spans="1:5" ht="15" customHeight="1" x14ac:dyDescent="0.2"/>
    <row r="589" spans="1:5" ht="15" customHeight="1" x14ac:dyDescent="0.25">
      <c r="A589" s="37" t="s">
        <v>137</v>
      </c>
    </row>
    <row r="590" spans="1:5" ht="15" customHeight="1" x14ac:dyDescent="0.2">
      <c r="A590" s="125" t="s">
        <v>138</v>
      </c>
      <c r="B590" s="125"/>
      <c r="C590" s="125"/>
      <c r="D590" s="125"/>
      <c r="E590" s="125"/>
    </row>
    <row r="591" spans="1:5" ht="15" customHeight="1" x14ac:dyDescent="0.2">
      <c r="A591" s="125"/>
      <c r="B591" s="125"/>
      <c r="C591" s="125"/>
      <c r="D591" s="125"/>
      <c r="E591" s="125"/>
    </row>
    <row r="592" spans="1:5" ht="15" customHeight="1" x14ac:dyDescent="0.2">
      <c r="A592" s="39" t="s">
        <v>139</v>
      </c>
      <c r="B592" s="39"/>
      <c r="C592" s="39"/>
      <c r="D592" s="39"/>
      <c r="E592" s="39"/>
    </row>
    <row r="593" spans="1:5" ht="15" customHeight="1" x14ac:dyDescent="0.2">
      <c r="A593" s="39"/>
      <c r="B593" s="39"/>
      <c r="C593" s="39"/>
      <c r="D593" s="39"/>
      <c r="E593" s="39"/>
    </row>
    <row r="594" spans="1:5" ht="15" customHeight="1" x14ac:dyDescent="0.2">
      <c r="A594" s="39"/>
      <c r="B594" s="39"/>
      <c r="C594" s="39"/>
      <c r="D594" s="39"/>
      <c r="E594" s="39"/>
    </row>
    <row r="595" spans="1:5" ht="15" customHeight="1" x14ac:dyDescent="0.2">
      <c r="A595" s="39"/>
      <c r="B595" s="39"/>
      <c r="C595" s="39"/>
      <c r="D595" s="39"/>
      <c r="E595" s="39"/>
    </row>
    <row r="596" spans="1:5" ht="15" customHeight="1" x14ac:dyDescent="0.2">
      <c r="A596" s="39"/>
      <c r="B596" s="39"/>
      <c r="C596" s="39"/>
      <c r="D596" s="39"/>
      <c r="E596" s="39"/>
    </row>
    <row r="597" spans="1:5" ht="15" customHeight="1" x14ac:dyDescent="0.2">
      <c r="A597" s="39"/>
      <c r="B597" s="39"/>
      <c r="C597" s="39"/>
      <c r="D597" s="39"/>
      <c r="E597" s="39"/>
    </row>
    <row r="598" spans="1:5" ht="15" customHeight="1" x14ac:dyDescent="0.2">
      <c r="A598" s="39"/>
      <c r="B598" s="39"/>
      <c r="C598" s="39"/>
      <c r="D598" s="39"/>
      <c r="E598" s="39"/>
    </row>
    <row r="599" spans="1:5" ht="15" customHeight="1" x14ac:dyDescent="0.2">
      <c r="A599" s="60"/>
      <c r="B599" s="142"/>
      <c r="C599" s="130"/>
      <c r="D599" s="60"/>
      <c r="E599" s="145"/>
    </row>
    <row r="600" spans="1:5" ht="15" customHeight="1" x14ac:dyDescent="0.25">
      <c r="A600" s="41" t="s">
        <v>17</v>
      </c>
      <c r="B600" s="42"/>
      <c r="C600" s="42"/>
      <c r="D600" s="61"/>
      <c r="E600" s="61"/>
    </row>
    <row r="601" spans="1:5" ht="15" customHeight="1" x14ac:dyDescent="0.2">
      <c r="A601" s="43" t="s">
        <v>87</v>
      </c>
      <c r="B601" s="42"/>
      <c r="C601" s="42"/>
      <c r="D601" s="42"/>
      <c r="E601" s="44" t="s">
        <v>126</v>
      </c>
    </row>
    <row r="602" spans="1:5" ht="15" customHeight="1" x14ac:dyDescent="0.25">
      <c r="A602" s="140"/>
      <c r="B602" s="141"/>
      <c r="C602" s="42"/>
      <c r="D602" s="45"/>
      <c r="E602" s="136"/>
    </row>
    <row r="603" spans="1:5" ht="15" customHeight="1" x14ac:dyDescent="0.2">
      <c r="A603" s="103"/>
      <c r="B603" s="65" t="s">
        <v>49</v>
      </c>
      <c r="C603" s="47" t="s">
        <v>50</v>
      </c>
      <c r="D603" s="77" t="s">
        <v>62</v>
      </c>
      <c r="E603" s="69" t="s">
        <v>52</v>
      </c>
    </row>
    <row r="604" spans="1:5" ht="15" customHeight="1" x14ac:dyDescent="0.2">
      <c r="A604" s="105"/>
      <c r="B604" s="49">
        <v>12</v>
      </c>
      <c r="C604" s="78"/>
      <c r="D604" s="79" t="s">
        <v>91</v>
      </c>
      <c r="E604" s="52">
        <v>-239043</v>
      </c>
    </row>
    <row r="605" spans="1:5" ht="15" customHeight="1" x14ac:dyDescent="0.2">
      <c r="A605" s="107"/>
      <c r="B605" s="73"/>
      <c r="C605" s="54" t="s">
        <v>54</v>
      </c>
      <c r="D605" s="115"/>
      <c r="E605" s="116">
        <f>SUM(E604:E604)</f>
        <v>-239043</v>
      </c>
    </row>
    <row r="606" spans="1:5" ht="15" customHeight="1" x14ac:dyDescent="0.2"/>
    <row r="607" spans="1:5" ht="15" customHeight="1" x14ac:dyDescent="0.25">
      <c r="A607" s="41" t="s">
        <v>17</v>
      </c>
      <c r="B607" s="42"/>
      <c r="C607" s="42"/>
      <c r="D607" s="42"/>
      <c r="E607" s="45"/>
    </row>
    <row r="608" spans="1:5" ht="15" customHeight="1" x14ac:dyDescent="0.2">
      <c r="A608" s="81" t="s">
        <v>90</v>
      </c>
      <c r="B608" s="117"/>
      <c r="C608" s="117"/>
      <c r="D608" s="117"/>
      <c r="E608" s="117" t="s">
        <v>88</v>
      </c>
    </row>
    <row r="609" spans="1:5" ht="15" customHeight="1" x14ac:dyDescent="0.2"/>
    <row r="610" spans="1:5" ht="15" customHeight="1" x14ac:dyDescent="0.2">
      <c r="B610" s="103"/>
      <c r="C610" s="65" t="s">
        <v>50</v>
      </c>
      <c r="D610" s="77" t="s">
        <v>62</v>
      </c>
      <c r="E610" s="47" t="s">
        <v>52</v>
      </c>
    </row>
    <row r="611" spans="1:5" ht="15" customHeight="1" x14ac:dyDescent="0.2">
      <c r="B611" s="105"/>
      <c r="C611" s="92">
        <v>3523</v>
      </c>
      <c r="D611" s="79" t="s">
        <v>91</v>
      </c>
      <c r="E611" s="93">
        <v>239043</v>
      </c>
    </row>
    <row r="612" spans="1:5" ht="15" customHeight="1" x14ac:dyDescent="0.2">
      <c r="B612" s="124"/>
      <c r="C612" s="74" t="s">
        <v>54</v>
      </c>
      <c r="D612" s="94"/>
      <c r="E612" s="76">
        <f>SUM(E611:E611)</f>
        <v>239043</v>
      </c>
    </row>
    <row r="613" spans="1:5" ht="15" customHeight="1" x14ac:dyDescent="0.2"/>
    <row r="614" spans="1:5" ht="15" customHeight="1" x14ac:dyDescent="0.2"/>
    <row r="615" spans="1:5" ht="15" customHeight="1" x14ac:dyDescent="0.25">
      <c r="A615" s="37" t="s">
        <v>140</v>
      </c>
    </row>
    <row r="616" spans="1:5" ht="15" customHeight="1" x14ac:dyDescent="0.2">
      <c r="A616" s="125" t="s">
        <v>138</v>
      </c>
      <c r="B616" s="125"/>
      <c r="C616" s="125"/>
      <c r="D616" s="125"/>
      <c r="E616" s="125"/>
    </row>
    <row r="617" spans="1:5" ht="15" customHeight="1" x14ac:dyDescent="0.2">
      <c r="A617" s="125"/>
      <c r="B617" s="125"/>
      <c r="C617" s="125"/>
      <c r="D617" s="125"/>
      <c r="E617" s="125"/>
    </row>
    <row r="618" spans="1:5" ht="15" customHeight="1" x14ac:dyDescent="0.2">
      <c r="A618" s="66" t="s">
        <v>141</v>
      </c>
      <c r="B618" s="66"/>
      <c r="C618" s="66"/>
      <c r="D618" s="66"/>
      <c r="E618" s="66"/>
    </row>
    <row r="619" spans="1:5" ht="15" customHeight="1" x14ac:dyDescent="0.2">
      <c r="A619" s="66"/>
      <c r="B619" s="66"/>
      <c r="C619" s="66"/>
      <c r="D619" s="66"/>
      <c r="E619" s="66"/>
    </row>
    <row r="620" spans="1:5" ht="15" customHeight="1" x14ac:dyDescent="0.2">
      <c r="A620" s="66"/>
      <c r="B620" s="66"/>
      <c r="C620" s="66"/>
      <c r="D620" s="66"/>
      <c r="E620" s="66"/>
    </row>
    <row r="621" spans="1:5" ht="15" customHeight="1" x14ac:dyDescent="0.2">
      <c r="A621" s="66"/>
      <c r="B621" s="66"/>
      <c r="C621" s="66"/>
      <c r="D621" s="66"/>
      <c r="E621" s="66"/>
    </row>
    <row r="622" spans="1:5" ht="15" customHeight="1" x14ac:dyDescent="0.2">
      <c r="A622" s="66"/>
      <c r="B622" s="66"/>
      <c r="C622" s="66"/>
      <c r="D622" s="66"/>
      <c r="E622" s="66"/>
    </row>
    <row r="623" spans="1:5" ht="15" customHeight="1" x14ac:dyDescent="0.2">
      <c r="A623" s="66"/>
      <c r="B623" s="66"/>
      <c r="C623" s="66"/>
      <c r="D623" s="66"/>
      <c r="E623" s="66"/>
    </row>
    <row r="624" spans="1:5" ht="15" customHeight="1" x14ac:dyDescent="0.2">
      <c r="A624" s="66"/>
      <c r="B624" s="66"/>
      <c r="C624" s="66"/>
      <c r="D624" s="66"/>
      <c r="E624" s="66"/>
    </row>
    <row r="625" spans="1:5" ht="15" customHeight="1" x14ac:dyDescent="0.2">
      <c r="A625" s="121"/>
      <c r="B625" s="121"/>
      <c r="C625" s="121"/>
      <c r="D625" s="121"/>
      <c r="E625" s="121"/>
    </row>
    <row r="626" spans="1:5" ht="15" customHeight="1" x14ac:dyDescent="0.2">
      <c r="A626" s="121"/>
      <c r="B626" s="121"/>
      <c r="C626" s="121"/>
      <c r="D626" s="121"/>
      <c r="E626" s="121"/>
    </row>
    <row r="627" spans="1:5" ht="15" customHeight="1" x14ac:dyDescent="0.25">
      <c r="A627" s="59" t="s">
        <v>17</v>
      </c>
      <c r="B627" s="60"/>
      <c r="C627" s="60"/>
      <c r="D627" s="60"/>
      <c r="E627" s="60"/>
    </row>
    <row r="628" spans="1:5" ht="15" customHeight="1" x14ac:dyDescent="0.2">
      <c r="A628" s="43" t="s">
        <v>87</v>
      </c>
      <c r="B628" s="60"/>
      <c r="C628" s="60"/>
      <c r="D628" s="60"/>
      <c r="E628" s="62" t="s">
        <v>126</v>
      </c>
    </row>
    <row r="629" spans="1:5" ht="15" customHeight="1" x14ac:dyDescent="0.2">
      <c r="A629" s="142"/>
      <c r="B629" s="143"/>
      <c r="C629" s="60"/>
      <c r="D629" s="60"/>
      <c r="E629" s="67"/>
    </row>
    <row r="630" spans="1:5" ht="15" customHeight="1" x14ac:dyDescent="0.25">
      <c r="A630" s="37"/>
      <c r="B630" s="65" t="s">
        <v>142</v>
      </c>
      <c r="C630" s="65" t="s">
        <v>50</v>
      </c>
      <c r="D630" s="68" t="s">
        <v>62</v>
      </c>
      <c r="E630" s="47" t="s">
        <v>52</v>
      </c>
    </row>
    <row r="631" spans="1:5" ht="15" customHeight="1" x14ac:dyDescent="0.25">
      <c r="A631" s="37"/>
      <c r="B631" s="148">
        <v>10</v>
      </c>
      <c r="C631" s="78"/>
      <c r="D631" s="79" t="s">
        <v>91</v>
      </c>
      <c r="E631" s="147">
        <v>-5000000</v>
      </c>
    </row>
    <row r="632" spans="1:5" ht="15" customHeight="1" x14ac:dyDescent="0.25">
      <c r="A632" s="37"/>
      <c r="B632" s="148">
        <v>10</v>
      </c>
      <c r="C632" s="78"/>
      <c r="D632" s="79" t="s">
        <v>64</v>
      </c>
      <c r="E632" s="147">
        <v>5000000</v>
      </c>
    </row>
    <row r="633" spans="1:5" ht="15" customHeight="1" x14ac:dyDescent="0.25">
      <c r="A633" s="37"/>
      <c r="B633" s="148"/>
      <c r="C633" s="74" t="s">
        <v>54</v>
      </c>
      <c r="D633" s="75"/>
      <c r="E633" s="76">
        <f>SUM(E631:E632)</f>
        <v>0</v>
      </c>
    </row>
    <row r="634" spans="1:5" ht="15" customHeight="1" x14ac:dyDescent="0.2"/>
    <row r="635" spans="1:5" ht="15" customHeight="1" x14ac:dyDescent="0.2"/>
    <row r="636" spans="1:5" ht="15" customHeight="1" x14ac:dyDescent="0.25">
      <c r="A636" s="37" t="s">
        <v>143</v>
      </c>
    </row>
    <row r="637" spans="1:5" ht="15" customHeight="1" x14ac:dyDescent="0.2">
      <c r="A637" s="125" t="s">
        <v>138</v>
      </c>
      <c r="B637" s="125"/>
      <c r="C637" s="125"/>
      <c r="D637" s="125"/>
      <c r="E637" s="125"/>
    </row>
    <row r="638" spans="1:5" ht="15" customHeight="1" x14ac:dyDescent="0.2">
      <c r="A638" s="125"/>
      <c r="B638" s="125"/>
      <c r="C638" s="125"/>
      <c r="D638" s="125"/>
      <c r="E638" s="125"/>
    </row>
    <row r="639" spans="1:5" ht="15" customHeight="1" x14ac:dyDescent="0.2">
      <c r="A639" s="66" t="s">
        <v>144</v>
      </c>
      <c r="B639" s="66"/>
      <c r="C639" s="66"/>
      <c r="D639" s="66"/>
      <c r="E639" s="66"/>
    </row>
    <row r="640" spans="1:5" ht="15" customHeight="1" x14ac:dyDescent="0.2">
      <c r="A640" s="66"/>
      <c r="B640" s="66"/>
      <c r="C640" s="66"/>
      <c r="D640" s="66"/>
      <c r="E640" s="66"/>
    </row>
    <row r="641" spans="1:5" ht="15" customHeight="1" x14ac:dyDescent="0.2">
      <c r="A641" s="66"/>
      <c r="B641" s="66"/>
      <c r="C641" s="66"/>
      <c r="D641" s="66"/>
      <c r="E641" s="66"/>
    </row>
    <row r="642" spans="1:5" ht="15" customHeight="1" x14ac:dyDescent="0.2">
      <c r="A642" s="66"/>
      <c r="B642" s="66"/>
      <c r="C642" s="66"/>
      <c r="D642" s="66"/>
      <c r="E642" s="66"/>
    </row>
    <row r="643" spans="1:5" ht="15" customHeight="1" x14ac:dyDescent="0.2">
      <c r="A643" s="66"/>
      <c r="B643" s="66"/>
      <c r="C643" s="66"/>
      <c r="D643" s="66"/>
      <c r="E643" s="66"/>
    </row>
    <row r="644" spans="1:5" ht="15" customHeight="1" x14ac:dyDescent="0.2">
      <c r="A644" s="66"/>
      <c r="B644" s="66"/>
      <c r="C644" s="66"/>
      <c r="D644" s="66"/>
      <c r="E644" s="66"/>
    </row>
    <row r="645" spans="1:5" ht="15" customHeight="1" x14ac:dyDescent="0.2">
      <c r="A645" s="121"/>
      <c r="B645" s="121"/>
      <c r="C645" s="121"/>
      <c r="D645" s="121"/>
      <c r="E645" s="121"/>
    </row>
    <row r="646" spans="1:5" ht="15" customHeight="1" x14ac:dyDescent="0.25">
      <c r="A646" s="59" t="s">
        <v>17</v>
      </c>
      <c r="B646" s="60"/>
      <c r="C646" s="60"/>
      <c r="D646" s="60"/>
      <c r="E646" s="60"/>
    </row>
    <row r="647" spans="1:5" ht="15" customHeight="1" x14ac:dyDescent="0.2">
      <c r="A647" s="43" t="s">
        <v>87</v>
      </c>
      <c r="B647" s="60"/>
      <c r="C647" s="60"/>
      <c r="D647" s="60"/>
      <c r="E647" s="62" t="s">
        <v>126</v>
      </c>
    </row>
    <row r="648" spans="1:5" ht="15" customHeight="1" x14ac:dyDescent="0.2">
      <c r="A648" s="142"/>
      <c r="B648" s="143"/>
      <c r="C648" s="60"/>
      <c r="D648" s="60"/>
      <c r="E648" s="67"/>
    </row>
    <row r="649" spans="1:5" ht="15" customHeight="1" x14ac:dyDescent="0.25">
      <c r="A649" s="37"/>
      <c r="B649" s="65" t="s">
        <v>142</v>
      </c>
      <c r="C649" s="65" t="s">
        <v>50</v>
      </c>
      <c r="D649" s="68" t="s">
        <v>62</v>
      </c>
      <c r="E649" s="47" t="s">
        <v>52</v>
      </c>
    </row>
    <row r="650" spans="1:5" ht="15" customHeight="1" x14ac:dyDescent="0.25">
      <c r="A650" s="37"/>
      <c r="B650" s="148">
        <v>11</v>
      </c>
      <c r="C650" s="78"/>
      <c r="D650" s="79" t="s">
        <v>91</v>
      </c>
      <c r="E650" s="147">
        <v>-200000</v>
      </c>
    </row>
    <row r="651" spans="1:5" ht="15" customHeight="1" x14ac:dyDescent="0.25">
      <c r="A651" s="37"/>
      <c r="B651" s="148">
        <v>11</v>
      </c>
      <c r="C651" s="78"/>
      <c r="D651" s="79" t="s">
        <v>64</v>
      </c>
      <c r="E651" s="147">
        <v>200000</v>
      </c>
    </row>
    <row r="652" spans="1:5" ht="15" customHeight="1" x14ac:dyDescent="0.25">
      <c r="A652" s="37"/>
      <c r="B652" s="148"/>
      <c r="C652" s="74" t="s">
        <v>54</v>
      </c>
      <c r="D652" s="75"/>
      <c r="E652" s="76">
        <f>SUM(E650:E651)</f>
        <v>0</v>
      </c>
    </row>
    <row r="653" spans="1:5" ht="15" customHeight="1" x14ac:dyDescent="0.2"/>
    <row r="654" spans="1:5" ht="15" customHeight="1" x14ac:dyDescent="0.2"/>
    <row r="655" spans="1:5" ht="15" customHeight="1" x14ac:dyDescent="0.25">
      <c r="A655" s="37" t="s">
        <v>145</v>
      </c>
    </row>
    <row r="656" spans="1:5" ht="15" customHeight="1" x14ac:dyDescent="0.2">
      <c r="A656" s="125" t="s">
        <v>138</v>
      </c>
      <c r="B656" s="125"/>
      <c r="C656" s="125"/>
      <c r="D656" s="125"/>
      <c r="E656" s="125"/>
    </row>
    <row r="657" spans="1:5" ht="15" customHeight="1" x14ac:dyDescent="0.2">
      <c r="A657" s="125"/>
      <c r="B657" s="125"/>
      <c r="C657" s="125"/>
      <c r="D657" s="125"/>
      <c r="E657" s="125"/>
    </row>
    <row r="658" spans="1:5" ht="15" customHeight="1" x14ac:dyDescent="0.2">
      <c r="A658" s="66" t="s">
        <v>146</v>
      </c>
      <c r="B658" s="66"/>
      <c r="C658" s="66"/>
      <c r="D658" s="66"/>
      <c r="E658" s="66"/>
    </row>
    <row r="659" spans="1:5" ht="15" customHeight="1" x14ac:dyDescent="0.2">
      <c r="A659" s="66"/>
      <c r="B659" s="66"/>
      <c r="C659" s="66"/>
      <c r="D659" s="66"/>
      <c r="E659" s="66"/>
    </row>
    <row r="660" spans="1:5" ht="15" customHeight="1" x14ac:dyDescent="0.2">
      <c r="A660" s="66"/>
      <c r="B660" s="66"/>
      <c r="C660" s="66"/>
      <c r="D660" s="66"/>
      <c r="E660" s="66"/>
    </row>
    <row r="661" spans="1:5" ht="15" customHeight="1" x14ac:dyDescent="0.2">
      <c r="A661" s="66"/>
      <c r="B661" s="66"/>
      <c r="C661" s="66"/>
      <c r="D661" s="66"/>
      <c r="E661" s="66"/>
    </row>
    <row r="662" spans="1:5" ht="15" customHeight="1" x14ac:dyDescent="0.2">
      <c r="A662" s="66"/>
      <c r="B662" s="66"/>
      <c r="C662" s="66"/>
      <c r="D662" s="66"/>
      <c r="E662" s="66"/>
    </row>
    <row r="663" spans="1:5" ht="15" customHeight="1" x14ac:dyDescent="0.2">
      <c r="A663" s="66"/>
      <c r="B663" s="66"/>
      <c r="C663" s="66"/>
      <c r="D663" s="66"/>
      <c r="E663" s="66"/>
    </row>
    <row r="664" spans="1:5" ht="15" customHeight="1" x14ac:dyDescent="0.2">
      <c r="A664" s="121"/>
      <c r="B664" s="121"/>
      <c r="C664" s="121"/>
      <c r="D664" s="121"/>
      <c r="E664" s="121"/>
    </row>
    <row r="665" spans="1:5" ht="15" customHeight="1" x14ac:dyDescent="0.25">
      <c r="A665" s="59" t="s">
        <v>17</v>
      </c>
      <c r="B665" s="60"/>
      <c r="C665" s="60"/>
      <c r="D665" s="60"/>
      <c r="E665" s="60"/>
    </row>
    <row r="666" spans="1:5" ht="15" customHeight="1" x14ac:dyDescent="0.2">
      <c r="A666" s="43" t="s">
        <v>87</v>
      </c>
      <c r="B666" s="60"/>
      <c r="C666" s="60"/>
      <c r="D666" s="60"/>
      <c r="E666" s="62" t="s">
        <v>126</v>
      </c>
    </row>
    <row r="667" spans="1:5" ht="15" customHeight="1" x14ac:dyDescent="0.2">
      <c r="A667" s="142"/>
      <c r="B667" s="143"/>
      <c r="C667" s="60"/>
      <c r="D667" s="60"/>
      <c r="E667" s="67"/>
    </row>
    <row r="668" spans="1:5" ht="15" customHeight="1" x14ac:dyDescent="0.25">
      <c r="A668" s="37"/>
      <c r="B668" s="65" t="s">
        <v>142</v>
      </c>
      <c r="C668" s="65" t="s">
        <v>50</v>
      </c>
      <c r="D668" s="68" t="s">
        <v>62</v>
      </c>
      <c r="E668" s="47" t="s">
        <v>52</v>
      </c>
    </row>
    <row r="669" spans="1:5" ht="15" customHeight="1" x14ac:dyDescent="0.25">
      <c r="A669" s="37"/>
      <c r="B669" s="148">
        <v>11</v>
      </c>
      <c r="C669" s="78"/>
      <c r="D669" s="79" t="s">
        <v>91</v>
      </c>
      <c r="E669" s="147">
        <v>-32200</v>
      </c>
    </row>
    <row r="670" spans="1:5" ht="15" customHeight="1" x14ac:dyDescent="0.25">
      <c r="A670" s="37"/>
      <c r="B670" s="148">
        <v>11</v>
      </c>
      <c r="C670" s="78"/>
      <c r="D670" s="79" t="s">
        <v>64</v>
      </c>
      <c r="E670" s="147">
        <v>32200</v>
      </c>
    </row>
    <row r="671" spans="1:5" ht="15" customHeight="1" x14ac:dyDescent="0.25">
      <c r="A671" s="37"/>
      <c r="B671" s="148"/>
      <c r="C671" s="74" t="s">
        <v>54</v>
      </c>
      <c r="D671" s="75"/>
      <c r="E671" s="76">
        <f>SUM(E669:E670)</f>
        <v>0</v>
      </c>
    </row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5">
      <c r="A677" s="37" t="s">
        <v>147</v>
      </c>
    </row>
    <row r="678" spans="1:5" ht="15" customHeight="1" x14ac:dyDescent="0.2">
      <c r="A678" s="125" t="s">
        <v>138</v>
      </c>
      <c r="B678" s="125"/>
      <c r="C678" s="125"/>
      <c r="D678" s="125"/>
      <c r="E678" s="125"/>
    </row>
    <row r="679" spans="1:5" ht="15" customHeight="1" x14ac:dyDescent="0.2">
      <c r="A679" s="125"/>
      <c r="B679" s="125"/>
      <c r="C679" s="125"/>
      <c r="D679" s="125"/>
      <c r="E679" s="125"/>
    </row>
    <row r="680" spans="1:5" ht="15" customHeight="1" x14ac:dyDescent="0.2">
      <c r="A680" s="66" t="s">
        <v>148</v>
      </c>
      <c r="B680" s="66"/>
      <c r="C680" s="66"/>
      <c r="D680" s="66"/>
      <c r="E680" s="66"/>
    </row>
    <row r="681" spans="1:5" ht="15" customHeight="1" x14ac:dyDescent="0.2">
      <c r="A681" s="66"/>
      <c r="B681" s="66"/>
      <c r="C681" s="66"/>
      <c r="D681" s="66"/>
      <c r="E681" s="66"/>
    </row>
    <row r="682" spans="1:5" ht="15" customHeight="1" x14ac:dyDescent="0.2">
      <c r="A682" s="66"/>
      <c r="B682" s="66"/>
      <c r="C682" s="66"/>
      <c r="D682" s="66"/>
      <c r="E682" s="66"/>
    </row>
    <row r="683" spans="1:5" ht="15" customHeight="1" x14ac:dyDescent="0.2">
      <c r="A683" s="66"/>
      <c r="B683" s="66"/>
      <c r="C683" s="66"/>
      <c r="D683" s="66"/>
      <c r="E683" s="66"/>
    </row>
    <row r="684" spans="1:5" ht="15" customHeight="1" x14ac:dyDescent="0.2">
      <c r="A684" s="66"/>
      <c r="B684" s="66"/>
      <c r="C684" s="66"/>
      <c r="D684" s="66"/>
      <c r="E684" s="66"/>
    </row>
    <row r="685" spans="1:5" ht="15" customHeight="1" x14ac:dyDescent="0.2">
      <c r="A685" s="66"/>
      <c r="B685" s="66"/>
      <c r="C685" s="66"/>
      <c r="D685" s="66"/>
      <c r="E685" s="66"/>
    </row>
    <row r="686" spans="1:5" ht="15" customHeight="1" x14ac:dyDescent="0.25">
      <c r="A686" s="41" t="s">
        <v>17</v>
      </c>
      <c r="B686" s="42"/>
      <c r="C686" s="42"/>
      <c r="D686" s="61"/>
      <c r="E686" s="61"/>
    </row>
    <row r="687" spans="1:5" ht="15" customHeight="1" x14ac:dyDescent="0.2">
      <c r="A687" s="43" t="s">
        <v>87</v>
      </c>
      <c r="B687" s="42"/>
      <c r="C687" s="42"/>
      <c r="D687" s="42"/>
      <c r="E687" s="44" t="s">
        <v>126</v>
      </c>
    </row>
    <row r="688" spans="1:5" ht="15" customHeight="1" x14ac:dyDescent="0.25">
      <c r="A688" s="140"/>
      <c r="B688" s="141"/>
      <c r="C688" s="42"/>
      <c r="D688" s="45"/>
      <c r="E688" s="136"/>
    </row>
    <row r="689" spans="1:5" ht="15" customHeight="1" x14ac:dyDescent="0.2">
      <c r="A689" s="103"/>
      <c r="B689" s="65" t="s">
        <v>49</v>
      </c>
      <c r="C689" s="47" t="s">
        <v>50</v>
      </c>
      <c r="D689" s="77" t="s">
        <v>62</v>
      </c>
      <c r="E689" s="69" t="s">
        <v>52</v>
      </c>
    </row>
    <row r="690" spans="1:5" ht="15" customHeight="1" x14ac:dyDescent="0.2">
      <c r="A690" s="105"/>
      <c r="B690" s="49">
        <v>12</v>
      </c>
      <c r="C690" s="78"/>
      <c r="D690" s="79" t="s">
        <v>91</v>
      </c>
      <c r="E690" s="52">
        <v>-270000</v>
      </c>
    </row>
    <row r="691" spans="1:5" ht="15" customHeight="1" x14ac:dyDescent="0.2">
      <c r="A691" s="105"/>
      <c r="B691" s="49">
        <v>12</v>
      </c>
      <c r="C691" s="78"/>
      <c r="D691" s="79" t="s">
        <v>64</v>
      </c>
      <c r="E691" s="52">
        <v>270000</v>
      </c>
    </row>
    <row r="692" spans="1:5" ht="15" customHeight="1" x14ac:dyDescent="0.2">
      <c r="A692" s="107"/>
      <c r="B692" s="73"/>
      <c r="C692" s="54" t="s">
        <v>54</v>
      </c>
      <c r="D692" s="115"/>
      <c r="E692" s="116">
        <f>SUM(E690:E691)</f>
        <v>0</v>
      </c>
    </row>
    <row r="693" spans="1:5" ht="15" customHeight="1" x14ac:dyDescent="0.2"/>
    <row r="694" spans="1:5" ht="15" customHeight="1" x14ac:dyDescent="0.2"/>
    <row r="695" spans="1:5" ht="15" customHeight="1" x14ac:dyDescent="0.25">
      <c r="A695" s="37" t="s">
        <v>149</v>
      </c>
    </row>
    <row r="696" spans="1:5" ht="15" customHeight="1" x14ac:dyDescent="0.2">
      <c r="A696" s="125" t="s">
        <v>150</v>
      </c>
      <c r="B696" s="125"/>
      <c r="C696" s="125"/>
      <c r="D696" s="125"/>
      <c r="E696" s="125"/>
    </row>
    <row r="697" spans="1:5" ht="15" customHeight="1" x14ac:dyDescent="0.2">
      <c r="A697" s="125"/>
      <c r="B697" s="125"/>
      <c r="C697" s="125"/>
      <c r="D697" s="125"/>
      <c r="E697" s="125"/>
    </row>
    <row r="698" spans="1:5" ht="15" customHeight="1" x14ac:dyDescent="0.2">
      <c r="A698" s="39" t="s">
        <v>151</v>
      </c>
      <c r="B698" s="39"/>
      <c r="C698" s="39"/>
      <c r="D698" s="39"/>
      <c r="E698" s="39"/>
    </row>
    <row r="699" spans="1:5" ht="15" customHeight="1" x14ac:dyDescent="0.2">
      <c r="A699" s="39"/>
      <c r="B699" s="39"/>
      <c r="C699" s="39"/>
      <c r="D699" s="39"/>
      <c r="E699" s="39"/>
    </row>
    <row r="700" spans="1:5" ht="15" customHeight="1" x14ac:dyDescent="0.2">
      <c r="A700" s="39"/>
      <c r="B700" s="39"/>
      <c r="C700" s="39"/>
      <c r="D700" s="39"/>
      <c r="E700" s="39"/>
    </row>
    <row r="701" spans="1:5" ht="15" customHeight="1" x14ac:dyDescent="0.2">
      <c r="A701" s="39"/>
      <c r="B701" s="39"/>
      <c r="C701" s="39"/>
      <c r="D701" s="39"/>
      <c r="E701" s="39"/>
    </row>
    <row r="702" spans="1:5" ht="15" customHeight="1" x14ac:dyDescent="0.2">
      <c r="A702" s="39"/>
      <c r="B702" s="39"/>
      <c r="C702" s="39"/>
      <c r="D702" s="39"/>
      <c r="E702" s="39"/>
    </row>
    <row r="703" spans="1:5" ht="15" customHeight="1" x14ac:dyDescent="0.2">
      <c r="A703" s="39"/>
      <c r="B703" s="39"/>
      <c r="C703" s="39"/>
      <c r="D703" s="39"/>
      <c r="E703" s="39"/>
    </row>
    <row r="704" spans="1:5" ht="15" customHeight="1" x14ac:dyDescent="0.2"/>
    <row r="705" spans="1:5" ht="15" customHeight="1" x14ac:dyDescent="0.25">
      <c r="A705" s="41" t="s">
        <v>17</v>
      </c>
      <c r="B705" s="42"/>
      <c r="C705" s="42"/>
      <c r="D705" s="61"/>
      <c r="E705" s="61"/>
    </row>
    <row r="706" spans="1:5" ht="15" customHeight="1" x14ac:dyDescent="0.2">
      <c r="A706" s="43" t="s">
        <v>60</v>
      </c>
      <c r="B706" s="42"/>
      <c r="C706" s="42"/>
      <c r="D706" s="42"/>
      <c r="E706" s="44" t="s">
        <v>152</v>
      </c>
    </row>
    <row r="707" spans="1:5" ht="15" customHeight="1" x14ac:dyDescent="0.2">
      <c r="A707" s="45"/>
      <c r="B707" s="135"/>
      <c r="C707" s="42"/>
      <c r="D707" s="45"/>
      <c r="E707" s="136"/>
    </row>
    <row r="708" spans="1:5" ht="15" customHeight="1" x14ac:dyDescent="0.2">
      <c r="A708" s="103"/>
      <c r="B708" s="103"/>
      <c r="C708" s="47" t="s">
        <v>50</v>
      </c>
      <c r="D708" s="77" t="s">
        <v>62</v>
      </c>
      <c r="E708" s="47" t="s">
        <v>52</v>
      </c>
    </row>
    <row r="709" spans="1:5" ht="15" customHeight="1" x14ac:dyDescent="0.2">
      <c r="A709" s="122"/>
      <c r="B709" s="84"/>
      <c r="C709" s="78">
        <v>3636</v>
      </c>
      <c r="D709" s="79" t="s">
        <v>64</v>
      </c>
      <c r="E709" s="52">
        <v>-60500</v>
      </c>
    </row>
    <row r="710" spans="1:5" ht="15" customHeight="1" x14ac:dyDescent="0.2">
      <c r="A710" s="107"/>
      <c r="B710" s="42"/>
      <c r="C710" s="54" t="s">
        <v>54</v>
      </c>
      <c r="D710" s="115"/>
      <c r="E710" s="116">
        <f>SUM(E709:E709)</f>
        <v>-60500</v>
      </c>
    </row>
    <row r="711" spans="1:5" ht="15" customHeight="1" x14ac:dyDescent="0.25">
      <c r="A711" s="57"/>
    </row>
    <row r="712" spans="1:5" ht="15" customHeight="1" x14ac:dyDescent="0.25">
      <c r="A712" s="41" t="s">
        <v>17</v>
      </c>
      <c r="B712" s="42"/>
      <c r="C712" s="42"/>
      <c r="D712" s="61"/>
      <c r="E712" s="61"/>
    </row>
    <row r="713" spans="1:5" ht="15" customHeight="1" x14ac:dyDescent="0.2">
      <c r="A713" s="43" t="s">
        <v>60</v>
      </c>
      <c r="B713" s="42"/>
      <c r="C713" s="42"/>
      <c r="D713" s="42"/>
      <c r="E713" s="44" t="s">
        <v>153</v>
      </c>
    </row>
    <row r="714" spans="1:5" ht="15" customHeight="1" x14ac:dyDescent="0.2">
      <c r="A714" s="45"/>
      <c r="B714" s="135"/>
      <c r="C714" s="42"/>
      <c r="D714" s="45"/>
      <c r="E714" s="136"/>
    </row>
    <row r="715" spans="1:5" ht="15" customHeight="1" x14ac:dyDescent="0.2">
      <c r="A715" s="103"/>
      <c r="B715" s="103"/>
      <c r="C715" s="47" t="s">
        <v>50</v>
      </c>
      <c r="D715" s="77" t="s">
        <v>62</v>
      </c>
      <c r="E715" s="47" t="s">
        <v>52</v>
      </c>
    </row>
    <row r="716" spans="1:5" ht="15" customHeight="1" x14ac:dyDescent="0.2">
      <c r="A716" s="122"/>
      <c r="B716" s="84"/>
      <c r="C716" s="78">
        <v>2143</v>
      </c>
      <c r="D716" s="79" t="s">
        <v>64</v>
      </c>
      <c r="E716" s="52">
        <v>60500</v>
      </c>
    </row>
    <row r="717" spans="1:5" ht="15" customHeight="1" x14ac:dyDescent="0.2">
      <c r="A717" s="107"/>
      <c r="B717" s="42"/>
      <c r="C717" s="54" t="s">
        <v>54</v>
      </c>
      <c r="D717" s="115"/>
      <c r="E717" s="116">
        <f>SUM(E716:E716)</f>
        <v>60500</v>
      </c>
    </row>
    <row r="718" spans="1:5" ht="15" customHeight="1" x14ac:dyDescent="0.2"/>
    <row r="719" spans="1:5" ht="15" customHeight="1" x14ac:dyDescent="0.25">
      <c r="A719" s="37" t="s">
        <v>154</v>
      </c>
    </row>
    <row r="720" spans="1:5" ht="15" customHeight="1" x14ac:dyDescent="0.2">
      <c r="A720" s="125" t="s">
        <v>150</v>
      </c>
      <c r="B720" s="125"/>
      <c r="C720" s="125"/>
      <c r="D720" s="125"/>
      <c r="E720" s="125"/>
    </row>
    <row r="721" spans="1:5" ht="15" customHeight="1" x14ac:dyDescent="0.2">
      <c r="A721" s="125"/>
      <c r="B721" s="125"/>
      <c r="C721" s="125"/>
      <c r="D721" s="125"/>
      <c r="E721" s="125"/>
    </row>
    <row r="722" spans="1:5" ht="15" customHeight="1" x14ac:dyDescent="0.2">
      <c r="A722" s="39" t="s">
        <v>155</v>
      </c>
      <c r="B722" s="39"/>
      <c r="C722" s="39"/>
      <c r="D722" s="39"/>
      <c r="E722" s="39"/>
    </row>
    <row r="723" spans="1:5" ht="15" customHeight="1" x14ac:dyDescent="0.2">
      <c r="A723" s="39"/>
      <c r="B723" s="39"/>
      <c r="C723" s="39"/>
      <c r="D723" s="39"/>
      <c r="E723" s="39"/>
    </row>
    <row r="724" spans="1:5" ht="15" customHeight="1" x14ac:dyDescent="0.2">
      <c r="A724" s="39"/>
      <c r="B724" s="39"/>
      <c r="C724" s="39"/>
      <c r="D724" s="39"/>
      <c r="E724" s="39"/>
    </row>
    <row r="725" spans="1:5" ht="15" customHeight="1" x14ac:dyDescent="0.2">
      <c r="A725" s="39"/>
      <c r="B725" s="39"/>
      <c r="C725" s="39"/>
      <c r="D725" s="39"/>
      <c r="E725" s="39"/>
    </row>
    <row r="726" spans="1:5" ht="15" customHeight="1" x14ac:dyDescent="0.2">
      <c r="A726" s="39"/>
      <c r="B726" s="39"/>
      <c r="C726" s="39"/>
      <c r="D726" s="39"/>
      <c r="E726" s="39"/>
    </row>
    <row r="727" spans="1:5" ht="15" customHeight="1" x14ac:dyDescent="0.2">
      <c r="A727" s="39"/>
      <c r="B727" s="39"/>
      <c r="C727" s="39"/>
      <c r="D727" s="39"/>
      <c r="E727" s="39"/>
    </row>
    <row r="728" spans="1:5" ht="15" customHeight="1" x14ac:dyDescent="0.2">
      <c r="A728" s="39"/>
      <c r="B728" s="39"/>
      <c r="C728" s="39"/>
      <c r="D728" s="39"/>
      <c r="E728" s="39"/>
    </row>
    <row r="729" spans="1:5" ht="15" customHeight="1" x14ac:dyDescent="0.25">
      <c r="A729" s="41" t="s">
        <v>17</v>
      </c>
      <c r="B729" s="42"/>
      <c r="C729" s="42"/>
      <c r="D729" s="61"/>
      <c r="E729" s="61"/>
    </row>
    <row r="730" spans="1:5" ht="15" customHeight="1" x14ac:dyDescent="0.2">
      <c r="A730" s="43" t="s">
        <v>60</v>
      </c>
      <c r="B730" s="42"/>
      <c r="C730" s="42"/>
      <c r="D730" s="42"/>
      <c r="E730" s="44" t="s">
        <v>152</v>
      </c>
    </row>
    <row r="731" spans="1:5" ht="15" customHeight="1" x14ac:dyDescent="0.2">
      <c r="A731" s="45"/>
      <c r="B731" s="135"/>
      <c r="C731" s="42"/>
      <c r="D731" s="45"/>
      <c r="E731" s="136"/>
    </row>
    <row r="732" spans="1:5" ht="15" customHeight="1" x14ac:dyDescent="0.2">
      <c r="A732" s="103"/>
      <c r="B732" s="103"/>
      <c r="C732" s="47" t="s">
        <v>50</v>
      </c>
      <c r="D732" s="77" t="s">
        <v>62</v>
      </c>
      <c r="E732" s="47" t="s">
        <v>52</v>
      </c>
    </row>
    <row r="733" spans="1:5" ht="15" customHeight="1" x14ac:dyDescent="0.2">
      <c r="A733" s="122"/>
      <c r="B733" s="84"/>
      <c r="C733" s="78">
        <v>3636</v>
      </c>
      <c r="D733" s="79" t="s">
        <v>64</v>
      </c>
      <c r="E733" s="52">
        <v>-482000</v>
      </c>
    </row>
    <row r="734" spans="1:5" ht="15" customHeight="1" x14ac:dyDescent="0.2">
      <c r="A734" s="107"/>
      <c r="B734" s="42"/>
      <c r="C734" s="54" t="s">
        <v>54</v>
      </c>
      <c r="D734" s="115"/>
      <c r="E734" s="116">
        <f>SUM(E733:E733)</f>
        <v>-482000</v>
      </c>
    </row>
    <row r="735" spans="1:5" ht="15" customHeight="1" x14ac:dyDescent="0.25">
      <c r="A735" s="57"/>
    </row>
    <row r="736" spans="1:5" ht="15" customHeight="1" x14ac:dyDescent="0.25">
      <c r="A736" s="41" t="s">
        <v>17</v>
      </c>
      <c r="B736" s="42"/>
      <c r="C736" s="42"/>
      <c r="D736" s="61"/>
      <c r="E736" s="61"/>
    </row>
    <row r="737" spans="1:5" ht="15" customHeight="1" x14ac:dyDescent="0.2">
      <c r="A737" s="43" t="s">
        <v>60</v>
      </c>
      <c r="B737" s="42"/>
      <c r="C737" s="42"/>
      <c r="D737" s="42"/>
      <c r="E737" s="44" t="s">
        <v>153</v>
      </c>
    </row>
    <row r="738" spans="1:5" ht="15" customHeight="1" x14ac:dyDescent="0.2">
      <c r="A738" s="45"/>
      <c r="B738" s="135"/>
      <c r="C738" s="42"/>
      <c r="D738" s="45"/>
      <c r="E738" s="136"/>
    </row>
    <row r="739" spans="1:5" ht="15" customHeight="1" x14ac:dyDescent="0.2">
      <c r="A739" s="103"/>
      <c r="B739" s="103"/>
      <c r="C739" s="47" t="s">
        <v>50</v>
      </c>
      <c r="D739" s="77" t="s">
        <v>62</v>
      </c>
      <c r="E739" s="47" t="s">
        <v>52</v>
      </c>
    </row>
    <row r="740" spans="1:5" ht="15" customHeight="1" x14ac:dyDescent="0.2">
      <c r="A740" s="122"/>
      <c r="B740" s="84"/>
      <c r="C740" s="78">
        <v>3122</v>
      </c>
      <c r="D740" s="79" t="s">
        <v>91</v>
      </c>
      <c r="E740" s="52">
        <f>310000+172000</f>
        <v>482000</v>
      </c>
    </row>
    <row r="741" spans="1:5" ht="15" customHeight="1" x14ac:dyDescent="0.2">
      <c r="A741" s="107"/>
      <c r="B741" s="42"/>
      <c r="C741" s="54" t="s">
        <v>54</v>
      </c>
      <c r="D741" s="115"/>
      <c r="E741" s="116">
        <f>SUM(E740:E740)</f>
        <v>482000</v>
      </c>
    </row>
    <row r="742" spans="1:5" ht="15" customHeight="1" x14ac:dyDescent="0.2"/>
    <row r="743" spans="1:5" ht="15" customHeight="1" x14ac:dyDescent="0.25">
      <c r="A743" s="37" t="s">
        <v>156</v>
      </c>
    </row>
    <row r="744" spans="1:5" ht="15" customHeight="1" x14ac:dyDescent="0.2">
      <c r="A744" s="125" t="s">
        <v>150</v>
      </c>
      <c r="B744" s="125"/>
      <c r="C744" s="125"/>
      <c r="D744" s="125"/>
      <c r="E744" s="125"/>
    </row>
    <row r="745" spans="1:5" ht="15" customHeight="1" x14ac:dyDescent="0.2">
      <c r="A745" s="125"/>
      <c r="B745" s="125"/>
      <c r="C745" s="125"/>
      <c r="D745" s="125"/>
      <c r="E745" s="125"/>
    </row>
    <row r="746" spans="1:5" ht="15" customHeight="1" x14ac:dyDescent="0.2">
      <c r="A746" s="66" t="s">
        <v>157</v>
      </c>
      <c r="B746" s="66"/>
      <c r="C746" s="66"/>
      <c r="D746" s="66"/>
      <c r="E746" s="66"/>
    </row>
    <row r="747" spans="1:5" ht="15" customHeight="1" x14ac:dyDescent="0.2">
      <c r="A747" s="66"/>
      <c r="B747" s="66"/>
      <c r="C747" s="66"/>
      <c r="D747" s="66"/>
      <c r="E747" s="66"/>
    </row>
    <row r="748" spans="1:5" ht="15" customHeight="1" x14ac:dyDescent="0.2">
      <c r="A748" s="66"/>
      <c r="B748" s="66"/>
      <c r="C748" s="66"/>
      <c r="D748" s="66"/>
      <c r="E748" s="66"/>
    </row>
    <row r="749" spans="1:5" ht="15" customHeight="1" x14ac:dyDescent="0.2">
      <c r="A749" s="66"/>
      <c r="B749" s="66"/>
      <c r="C749" s="66"/>
      <c r="D749" s="66"/>
      <c r="E749" s="66"/>
    </row>
    <row r="750" spans="1:5" ht="15" customHeight="1" x14ac:dyDescent="0.2">
      <c r="A750" s="66"/>
      <c r="B750" s="66"/>
      <c r="C750" s="66"/>
      <c r="D750" s="66"/>
      <c r="E750" s="66"/>
    </row>
    <row r="751" spans="1:5" ht="15" customHeight="1" x14ac:dyDescent="0.2">
      <c r="A751" s="66"/>
      <c r="B751" s="66"/>
      <c r="C751" s="66"/>
      <c r="D751" s="66"/>
      <c r="E751" s="66"/>
    </row>
    <row r="752" spans="1:5" ht="15" customHeight="1" x14ac:dyDescent="0.2"/>
    <row r="753" spans="1:5" ht="15" customHeight="1" x14ac:dyDescent="0.25">
      <c r="A753" s="59" t="s">
        <v>17</v>
      </c>
      <c r="B753" s="60"/>
      <c r="C753" s="60"/>
      <c r="D753" s="60"/>
      <c r="E753" s="60"/>
    </row>
    <row r="754" spans="1:5" ht="15" customHeight="1" x14ac:dyDescent="0.2">
      <c r="A754" s="43" t="s">
        <v>60</v>
      </c>
      <c r="B754" s="60"/>
      <c r="C754" s="60"/>
      <c r="D754" s="60"/>
      <c r="E754" s="62" t="s">
        <v>95</v>
      </c>
    </row>
    <row r="755" spans="1:5" ht="15" customHeight="1" x14ac:dyDescent="0.25">
      <c r="A755" s="59"/>
      <c r="B755" s="61"/>
      <c r="C755" s="60"/>
      <c r="D755" s="60"/>
      <c r="E755" s="67"/>
    </row>
    <row r="756" spans="1:5" ht="15" customHeight="1" x14ac:dyDescent="0.2">
      <c r="A756" s="127"/>
      <c r="B756" s="82"/>
      <c r="C756" s="65" t="s">
        <v>50</v>
      </c>
      <c r="D756" s="68" t="s">
        <v>62</v>
      </c>
      <c r="E756" s="47" t="s">
        <v>52</v>
      </c>
    </row>
    <row r="757" spans="1:5" ht="15" customHeight="1" x14ac:dyDescent="0.2">
      <c r="A757" s="127"/>
      <c r="B757" s="84"/>
      <c r="C757" s="92">
        <v>6172</v>
      </c>
      <c r="D757" s="79" t="s">
        <v>64</v>
      </c>
      <c r="E757" s="93">
        <v>-1500</v>
      </c>
    </row>
    <row r="758" spans="1:5" ht="15" customHeight="1" x14ac:dyDescent="0.2">
      <c r="A758" s="127"/>
      <c r="B758" s="84"/>
      <c r="C758" s="92">
        <v>6172</v>
      </c>
      <c r="D758" s="79" t="s">
        <v>97</v>
      </c>
      <c r="E758" s="93">
        <v>1500</v>
      </c>
    </row>
    <row r="759" spans="1:5" ht="15" customHeight="1" x14ac:dyDescent="0.2">
      <c r="A759" s="123"/>
      <c r="B759" s="123"/>
      <c r="C759" s="74" t="s">
        <v>54</v>
      </c>
      <c r="D759" s="75"/>
      <c r="E759" s="76">
        <f>SUM(E757:E758)</f>
        <v>0</v>
      </c>
    </row>
    <row r="760" spans="1:5" ht="15" customHeight="1" x14ac:dyDescent="0.2"/>
    <row r="761" spans="1:5" ht="15" customHeight="1" x14ac:dyDescent="0.25">
      <c r="A761" s="37" t="s">
        <v>158</v>
      </c>
    </row>
    <row r="762" spans="1:5" ht="15" customHeight="1" x14ac:dyDescent="0.2">
      <c r="A762" s="125" t="s">
        <v>111</v>
      </c>
      <c r="B762" s="125"/>
      <c r="C762" s="125"/>
      <c r="D762" s="125"/>
      <c r="E762" s="125"/>
    </row>
    <row r="763" spans="1:5" ht="15" customHeight="1" x14ac:dyDescent="0.2">
      <c r="A763" s="125"/>
      <c r="B763" s="125"/>
      <c r="C763" s="125"/>
      <c r="D763" s="125"/>
      <c r="E763" s="125"/>
    </row>
    <row r="764" spans="1:5" ht="15" customHeight="1" x14ac:dyDescent="0.2">
      <c r="A764" s="39" t="s">
        <v>203</v>
      </c>
      <c r="B764" s="39"/>
      <c r="C764" s="39"/>
      <c r="D764" s="39"/>
      <c r="E764" s="39"/>
    </row>
    <row r="765" spans="1:5" ht="15" customHeight="1" x14ac:dyDescent="0.2">
      <c r="A765" s="39"/>
      <c r="B765" s="39"/>
      <c r="C765" s="39"/>
      <c r="D765" s="39"/>
      <c r="E765" s="39"/>
    </row>
    <row r="766" spans="1:5" ht="15" customHeight="1" x14ac:dyDescent="0.2">
      <c r="A766" s="39"/>
      <c r="B766" s="39"/>
      <c r="C766" s="39"/>
      <c r="D766" s="39"/>
      <c r="E766" s="39"/>
    </row>
    <row r="767" spans="1:5" ht="15" customHeight="1" x14ac:dyDescent="0.2">
      <c r="A767" s="39"/>
      <c r="B767" s="39"/>
      <c r="C767" s="39"/>
      <c r="D767" s="39"/>
      <c r="E767" s="39"/>
    </row>
    <row r="768" spans="1:5" ht="15" customHeight="1" x14ac:dyDescent="0.2">
      <c r="A768" s="39"/>
      <c r="B768" s="39"/>
      <c r="C768" s="39"/>
      <c r="D768" s="39"/>
      <c r="E768" s="39"/>
    </row>
    <row r="769" spans="1:5" ht="15" customHeight="1" x14ac:dyDescent="0.2">
      <c r="A769" s="39"/>
      <c r="B769" s="39"/>
      <c r="C769" s="39"/>
      <c r="D769" s="39"/>
      <c r="E769" s="39"/>
    </row>
    <row r="770" spans="1:5" ht="15" customHeight="1" x14ac:dyDescent="0.2">
      <c r="A770" s="39"/>
      <c r="B770" s="39"/>
      <c r="C770" s="39"/>
      <c r="D770" s="39"/>
      <c r="E770" s="39"/>
    </row>
    <row r="771" spans="1:5" ht="15" customHeight="1" x14ac:dyDescent="0.2">
      <c r="A771" s="39"/>
      <c r="B771" s="39"/>
      <c r="C771" s="39"/>
      <c r="D771" s="39"/>
      <c r="E771" s="39"/>
    </row>
    <row r="772" spans="1:5" ht="15" customHeight="1" x14ac:dyDescent="0.2">
      <c r="A772" s="39"/>
      <c r="B772" s="39"/>
      <c r="C772" s="39"/>
      <c r="D772" s="39"/>
      <c r="E772" s="39"/>
    </row>
    <row r="773" spans="1:5" ht="15" customHeight="1" x14ac:dyDescent="0.2"/>
    <row r="774" spans="1:5" ht="15" customHeight="1" x14ac:dyDescent="0.25">
      <c r="A774" s="59" t="s">
        <v>17</v>
      </c>
      <c r="B774" s="60"/>
      <c r="C774" s="60"/>
      <c r="D774" s="60"/>
      <c r="E774" s="61"/>
    </row>
    <row r="775" spans="1:5" ht="15" customHeight="1" x14ac:dyDescent="0.2">
      <c r="A775" s="81" t="s">
        <v>79</v>
      </c>
      <c r="B775" s="117"/>
      <c r="C775" s="117"/>
      <c r="D775" s="117"/>
      <c r="E775" s="61" t="s">
        <v>80</v>
      </c>
    </row>
    <row r="776" spans="1:5" ht="15" customHeight="1" x14ac:dyDescent="0.2"/>
    <row r="777" spans="1:5" ht="15" customHeight="1" x14ac:dyDescent="0.2">
      <c r="B777" s="47" t="s">
        <v>49</v>
      </c>
      <c r="C777" s="65" t="s">
        <v>50</v>
      </c>
      <c r="D777" s="118" t="s">
        <v>51</v>
      </c>
      <c r="E777" s="69" t="s">
        <v>52</v>
      </c>
    </row>
    <row r="778" spans="1:5" ht="15" customHeight="1" x14ac:dyDescent="0.2">
      <c r="B778" s="49">
        <v>307</v>
      </c>
      <c r="C778" s="78"/>
      <c r="D778" s="97" t="s">
        <v>84</v>
      </c>
      <c r="E778" s="52">
        <v>-500000</v>
      </c>
    </row>
    <row r="779" spans="1:5" ht="15" customHeight="1" x14ac:dyDescent="0.2">
      <c r="B779" s="49">
        <v>11</v>
      </c>
      <c r="C779" s="78"/>
      <c r="D779" s="97" t="s">
        <v>84</v>
      </c>
      <c r="E779" s="52">
        <v>500000</v>
      </c>
    </row>
    <row r="780" spans="1:5" ht="15" customHeight="1" x14ac:dyDescent="0.2">
      <c r="B780" s="119"/>
      <c r="C780" s="74" t="s">
        <v>54</v>
      </c>
      <c r="D780" s="120"/>
      <c r="E780" s="109">
        <f>SUM(E778:E779)</f>
        <v>0</v>
      </c>
    </row>
    <row r="781" spans="1:5" ht="15" customHeight="1" x14ac:dyDescent="0.2"/>
    <row r="782" spans="1:5" ht="15" customHeight="1" x14ac:dyDescent="0.2"/>
    <row r="783" spans="1:5" ht="15" customHeight="1" x14ac:dyDescent="0.2"/>
    <row r="784" spans="1:5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</sheetData>
  <mergeCells count="62">
    <mergeCell ref="A762:E763"/>
    <mergeCell ref="A764:E772"/>
    <mergeCell ref="A696:E697"/>
    <mergeCell ref="A698:E703"/>
    <mergeCell ref="A720:E721"/>
    <mergeCell ref="A722:E728"/>
    <mergeCell ref="A744:E745"/>
    <mergeCell ref="A746:E751"/>
    <mergeCell ref="A637:E638"/>
    <mergeCell ref="A639:E644"/>
    <mergeCell ref="A656:E657"/>
    <mergeCell ref="A658:E663"/>
    <mergeCell ref="A678:E679"/>
    <mergeCell ref="A680:E685"/>
    <mergeCell ref="A561:E562"/>
    <mergeCell ref="A563:E568"/>
    <mergeCell ref="A590:E591"/>
    <mergeCell ref="A592:E598"/>
    <mergeCell ref="A616:E617"/>
    <mergeCell ref="A618:E624"/>
    <mergeCell ref="A491:E492"/>
    <mergeCell ref="A493:E499"/>
    <mergeCell ref="A523:E524"/>
    <mergeCell ref="A525:E530"/>
    <mergeCell ref="A542:E543"/>
    <mergeCell ref="A544:E549"/>
    <mergeCell ref="A394:E395"/>
    <mergeCell ref="A396:E404"/>
    <mergeCell ref="A432:E433"/>
    <mergeCell ref="A434:E439"/>
    <mergeCell ref="A457:E458"/>
    <mergeCell ref="A459:E464"/>
    <mergeCell ref="A314:E314"/>
    <mergeCell ref="A315:E322"/>
    <mergeCell ref="A340:E340"/>
    <mergeCell ref="A341:E348"/>
    <mergeCell ref="A367:E368"/>
    <mergeCell ref="A369:E376"/>
    <mergeCell ref="A211:E211"/>
    <mergeCell ref="A212:E219"/>
    <mergeCell ref="A238:E238"/>
    <mergeCell ref="A239:E247"/>
    <mergeCell ref="A281:E281"/>
    <mergeCell ref="A282:E289"/>
    <mergeCell ref="A128:E128"/>
    <mergeCell ref="A129:E135"/>
    <mergeCell ref="A159:E159"/>
    <mergeCell ref="A160:E167"/>
    <mergeCell ref="A185:E185"/>
    <mergeCell ref="A186:E192"/>
    <mergeCell ref="A55:E55"/>
    <mergeCell ref="A56:E56"/>
    <mergeCell ref="A57:E66"/>
    <mergeCell ref="A93:E93"/>
    <mergeCell ref="A94:E94"/>
    <mergeCell ref="A95:E101"/>
    <mergeCell ref="A2:E2"/>
    <mergeCell ref="A3:E3"/>
    <mergeCell ref="A4:E9"/>
    <mergeCell ref="A25:E25"/>
    <mergeCell ref="A26:E26"/>
    <mergeCell ref="A27:E3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1/17 - 29/17 schválené Radou Olomouckého kraje 23.1.2017</oddHeader>
    <oddFooter xml:space="preserve">&amp;L&amp;"Arial,Kurzíva"Zastupitelstvo OK 27.2.2017
8.1. - Rozpočet Olomouckého kraje 2017 - rozpočtové změny 
Příloha č.1: Rozpočtové změny č. 1/17 - 29/17 schválené Radou Olomouckého kraje 23.1.2017&amp;R&amp;"Arial,Kurzíva"Strana &amp;P (celkem 27)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3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7" t="s">
        <v>162</v>
      </c>
    </row>
    <row r="2" spans="1:5" ht="15" customHeight="1" x14ac:dyDescent="0.2">
      <c r="A2" s="38" t="s">
        <v>44</v>
      </c>
      <c r="B2" s="38"/>
      <c r="C2" s="38"/>
      <c r="D2" s="38"/>
      <c r="E2" s="38"/>
    </row>
    <row r="3" spans="1:5" ht="15" customHeight="1" x14ac:dyDescent="0.2">
      <c r="A3" s="38" t="s">
        <v>163</v>
      </c>
      <c r="B3" s="38"/>
      <c r="C3" s="38"/>
      <c r="D3" s="38"/>
      <c r="E3" s="38"/>
    </row>
    <row r="4" spans="1:5" ht="15" customHeight="1" x14ac:dyDescent="0.2">
      <c r="A4" s="39" t="s">
        <v>164</v>
      </c>
      <c r="B4" s="39"/>
      <c r="C4" s="39"/>
      <c r="D4" s="39"/>
      <c r="E4" s="39"/>
    </row>
    <row r="5" spans="1:5" ht="15" customHeight="1" x14ac:dyDescent="0.2">
      <c r="A5" s="39"/>
      <c r="B5" s="39"/>
      <c r="C5" s="39"/>
      <c r="D5" s="39"/>
      <c r="E5" s="39"/>
    </row>
    <row r="6" spans="1:5" ht="15" customHeight="1" x14ac:dyDescent="0.2">
      <c r="A6" s="39"/>
      <c r="B6" s="39"/>
      <c r="C6" s="39"/>
      <c r="D6" s="39"/>
      <c r="E6" s="39"/>
    </row>
    <row r="7" spans="1:5" ht="15" customHeight="1" x14ac:dyDescent="0.2">
      <c r="A7" s="39"/>
      <c r="B7" s="39"/>
      <c r="C7" s="39"/>
      <c r="D7" s="39"/>
      <c r="E7" s="39"/>
    </row>
    <row r="8" spans="1:5" ht="15" customHeight="1" x14ac:dyDescent="0.2">
      <c r="A8" s="39"/>
      <c r="B8" s="39"/>
      <c r="C8" s="39"/>
      <c r="D8" s="39"/>
      <c r="E8" s="39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">
      <c r="A10" s="121"/>
      <c r="B10" s="121"/>
      <c r="C10" s="121"/>
      <c r="D10" s="121"/>
      <c r="E10" s="121"/>
    </row>
    <row r="11" spans="1:5" ht="15" customHeight="1" x14ac:dyDescent="0.25">
      <c r="A11" s="41" t="s">
        <v>1</v>
      </c>
      <c r="B11" s="42"/>
      <c r="C11" s="42"/>
      <c r="D11" s="42"/>
      <c r="E11" s="42"/>
    </row>
    <row r="12" spans="1:5" ht="15" customHeight="1" x14ac:dyDescent="0.2">
      <c r="A12" s="81" t="s">
        <v>66</v>
      </c>
      <c r="B12" s="42"/>
      <c r="C12" s="42"/>
      <c r="D12" s="42"/>
      <c r="E12" s="44" t="s">
        <v>67</v>
      </c>
    </row>
    <row r="13" spans="1:5" ht="15" customHeight="1" x14ac:dyDescent="0.25">
      <c r="A13" s="61"/>
      <c r="B13" s="59"/>
      <c r="C13" s="60"/>
      <c r="D13" s="60"/>
      <c r="E13" s="67"/>
    </row>
    <row r="14" spans="1:5" ht="15" customHeight="1" x14ac:dyDescent="0.2">
      <c r="B14" s="65" t="s">
        <v>49</v>
      </c>
      <c r="C14" s="65" t="s">
        <v>50</v>
      </c>
      <c r="D14" s="68" t="s">
        <v>51</v>
      </c>
      <c r="E14" s="69" t="s">
        <v>52</v>
      </c>
    </row>
    <row r="15" spans="1:5" ht="15" customHeight="1" x14ac:dyDescent="0.2">
      <c r="B15" s="111">
        <v>98278</v>
      </c>
      <c r="C15" s="50"/>
      <c r="D15" s="51" t="s">
        <v>165</v>
      </c>
      <c r="E15" s="52">
        <v>112093</v>
      </c>
    </row>
    <row r="16" spans="1:5" ht="15" customHeight="1" x14ac:dyDescent="0.2">
      <c r="B16" s="73"/>
      <c r="C16" s="74" t="s">
        <v>54</v>
      </c>
      <c r="D16" s="75"/>
      <c r="E16" s="76">
        <f>SUM(E15:E15)</f>
        <v>112093</v>
      </c>
    </row>
    <row r="17" spans="1:5" ht="15" customHeight="1" x14ac:dyDescent="0.25">
      <c r="A17" s="57"/>
      <c r="B17" s="58"/>
      <c r="C17" s="58"/>
      <c r="D17" s="58"/>
      <c r="E17" s="58"/>
    </row>
    <row r="18" spans="1:5" ht="15" customHeight="1" x14ac:dyDescent="0.25">
      <c r="A18" s="41" t="s">
        <v>17</v>
      </c>
      <c r="B18" s="42"/>
      <c r="C18" s="42"/>
    </row>
    <row r="19" spans="1:5" ht="15" customHeight="1" x14ac:dyDescent="0.2">
      <c r="A19" s="81" t="s">
        <v>166</v>
      </c>
      <c r="B19" s="60"/>
      <c r="C19" s="60"/>
      <c r="D19" s="60"/>
      <c r="E19" s="62" t="s">
        <v>167</v>
      </c>
    </row>
    <row r="20" spans="1:5" ht="15" customHeight="1" x14ac:dyDescent="0.2">
      <c r="A20" s="45"/>
      <c r="B20" s="135"/>
      <c r="C20" s="42"/>
      <c r="D20" s="58"/>
      <c r="E20" s="136"/>
    </row>
    <row r="21" spans="1:5" ht="15" customHeight="1" x14ac:dyDescent="0.2">
      <c r="C21" s="47" t="s">
        <v>50</v>
      </c>
      <c r="D21" s="104" t="s">
        <v>62</v>
      </c>
      <c r="E21" s="69" t="s">
        <v>52</v>
      </c>
    </row>
    <row r="22" spans="1:5" ht="15" customHeight="1" x14ac:dyDescent="0.2">
      <c r="C22" s="78">
        <v>3769</v>
      </c>
      <c r="D22" s="79" t="s">
        <v>64</v>
      </c>
      <c r="E22" s="52">
        <v>112093</v>
      </c>
    </row>
    <row r="23" spans="1:5" ht="15" customHeight="1" x14ac:dyDescent="0.2">
      <c r="C23" s="54" t="s">
        <v>54</v>
      </c>
      <c r="D23" s="115"/>
      <c r="E23" s="116">
        <f>SUM(E22:E22)</f>
        <v>112093</v>
      </c>
    </row>
    <row r="24" spans="1:5" ht="15" customHeight="1" x14ac:dyDescent="0.2"/>
    <row r="25" spans="1:5" ht="15" customHeight="1" x14ac:dyDescent="0.2"/>
    <row r="26" spans="1:5" ht="15" customHeight="1" x14ac:dyDescent="0.25">
      <c r="A26" s="37" t="s">
        <v>168</v>
      </c>
    </row>
    <row r="27" spans="1:5" ht="15" customHeight="1" x14ac:dyDescent="0.2">
      <c r="A27" s="38" t="s">
        <v>44</v>
      </c>
      <c r="B27" s="38"/>
      <c r="C27" s="38"/>
      <c r="D27" s="38"/>
      <c r="E27" s="38"/>
    </row>
    <row r="28" spans="1:5" ht="15" customHeight="1" x14ac:dyDescent="0.2">
      <c r="A28" s="38" t="s">
        <v>163</v>
      </c>
      <c r="B28" s="38"/>
      <c r="C28" s="38"/>
      <c r="D28" s="38"/>
      <c r="E28" s="38"/>
    </row>
    <row r="29" spans="1:5" ht="15" customHeight="1" x14ac:dyDescent="0.2">
      <c r="A29" s="39" t="s">
        <v>169</v>
      </c>
      <c r="B29" s="39"/>
      <c r="C29" s="39"/>
      <c r="D29" s="39"/>
      <c r="E29" s="39"/>
    </row>
    <row r="30" spans="1:5" ht="15" customHeight="1" x14ac:dyDescent="0.2">
      <c r="A30" s="39"/>
      <c r="B30" s="39"/>
      <c r="C30" s="39"/>
      <c r="D30" s="39"/>
      <c r="E30" s="39"/>
    </row>
    <row r="31" spans="1:5" ht="15" customHeight="1" x14ac:dyDescent="0.2">
      <c r="A31" s="39"/>
      <c r="B31" s="39"/>
      <c r="C31" s="39"/>
      <c r="D31" s="39"/>
      <c r="E31" s="39"/>
    </row>
    <row r="32" spans="1:5" ht="15" customHeight="1" x14ac:dyDescent="0.2">
      <c r="A32" s="39"/>
      <c r="B32" s="39"/>
      <c r="C32" s="39"/>
      <c r="D32" s="39"/>
      <c r="E32" s="39"/>
    </row>
    <row r="33" spans="1:5" ht="15" customHeight="1" x14ac:dyDescent="0.2">
      <c r="A33" s="39"/>
      <c r="B33" s="39"/>
      <c r="C33" s="39"/>
      <c r="D33" s="39"/>
      <c r="E33" s="39"/>
    </row>
    <row r="34" spans="1:5" ht="15" customHeight="1" x14ac:dyDescent="0.2">
      <c r="A34" s="154"/>
      <c r="B34" s="154"/>
      <c r="C34" s="154"/>
      <c r="D34" s="154"/>
      <c r="E34" s="154"/>
    </row>
    <row r="35" spans="1:5" ht="15" customHeight="1" x14ac:dyDescent="0.25">
      <c r="A35" s="59" t="s">
        <v>1</v>
      </c>
      <c r="B35" s="60"/>
      <c r="C35" s="60"/>
      <c r="D35" s="60"/>
      <c r="E35" s="60"/>
    </row>
    <row r="36" spans="1:5" ht="15" customHeight="1" x14ac:dyDescent="0.2">
      <c r="A36" s="81" t="s">
        <v>66</v>
      </c>
      <c r="B36" s="60"/>
      <c r="C36" s="60"/>
      <c r="D36" s="60"/>
      <c r="E36" s="62" t="s">
        <v>67</v>
      </c>
    </row>
    <row r="37" spans="1:5" ht="15" customHeight="1" x14ac:dyDescent="0.25">
      <c r="B37" s="59"/>
      <c r="C37" s="60"/>
      <c r="D37" s="60"/>
      <c r="E37" s="67"/>
    </row>
    <row r="38" spans="1:5" ht="15" customHeight="1" x14ac:dyDescent="0.2">
      <c r="B38" s="65" t="s">
        <v>49</v>
      </c>
      <c r="C38" s="65" t="s">
        <v>50</v>
      </c>
      <c r="D38" s="68" t="s">
        <v>51</v>
      </c>
      <c r="E38" s="69" t="s">
        <v>52</v>
      </c>
    </row>
    <row r="39" spans="1:5" ht="15" customHeight="1" x14ac:dyDescent="0.2">
      <c r="B39" s="155">
        <v>98074</v>
      </c>
      <c r="C39" s="71"/>
      <c r="D39" s="156" t="s">
        <v>170</v>
      </c>
      <c r="E39" s="147">
        <v>15000</v>
      </c>
    </row>
    <row r="40" spans="1:5" ht="15" customHeight="1" x14ac:dyDescent="0.2">
      <c r="B40" s="157"/>
      <c r="C40" s="74" t="s">
        <v>54</v>
      </c>
      <c r="D40" s="75"/>
      <c r="E40" s="76">
        <f>SUM(E39:E39)</f>
        <v>15000</v>
      </c>
    </row>
    <row r="41" spans="1:5" ht="15" customHeight="1" x14ac:dyDescent="0.2">
      <c r="A41" s="61"/>
      <c r="B41" s="61"/>
      <c r="C41" s="61"/>
      <c r="D41" s="61"/>
    </row>
    <row r="42" spans="1:5" ht="15" customHeight="1" x14ac:dyDescent="0.25">
      <c r="A42" s="41" t="s">
        <v>17</v>
      </c>
      <c r="B42" s="42"/>
      <c r="C42" s="42"/>
      <c r="D42" s="42"/>
      <c r="E42" s="42"/>
    </row>
    <row r="43" spans="1:5" ht="15" customHeight="1" x14ac:dyDescent="0.2">
      <c r="A43" s="43" t="s">
        <v>118</v>
      </c>
      <c r="B43" s="58"/>
      <c r="C43" s="58"/>
      <c r="D43" s="58"/>
      <c r="E43" s="58" t="s">
        <v>119</v>
      </c>
    </row>
    <row r="44" spans="1:5" ht="15" customHeight="1" x14ac:dyDescent="0.2">
      <c r="A44" s="45"/>
      <c r="B44" s="135"/>
      <c r="C44" s="42"/>
      <c r="D44" s="58"/>
      <c r="E44" s="136"/>
    </row>
    <row r="45" spans="1:5" ht="15" customHeight="1" x14ac:dyDescent="0.2">
      <c r="B45" s="103"/>
      <c r="C45" s="47" t="s">
        <v>50</v>
      </c>
      <c r="D45" s="104" t="s">
        <v>62</v>
      </c>
      <c r="E45" s="158" t="s">
        <v>52</v>
      </c>
    </row>
    <row r="46" spans="1:5" ht="15" customHeight="1" x14ac:dyDescent="0.2">
      <c r="B46" s="159"/>
      <c r="C46" s="78">
        <v>6115</v>
      </c>
      <c r="D46" s="106" t="s">
        <v>64</v>
      </c>
      <c r="E46" s="160">
        <v>15000</v>
      </c>
    </row>
    <row r="47" spans="1:5" ht="15" customHeight="1" x14ac:dyDescent="0.2">
      <c r="B47" s="159"/>
      <c r="C47" s="54" t="s">
        <v>54</v>
      </c>
      <c r="D47" s="108"/>
      <c r="E47" s="116">
        <f>SUM(E46:E46)</f>
        <v>15000</v>
      </c>
    </row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7" t="s">
        <v>171</v>
      </c>
    </row>
    <row r="55" spans="1:5" ht="15" customHeight="1" x14ac:dyDescent="0.2">
      <c r="A55" s="38" t="s">
        <v>44</v>
      </c>
      <c r="B55" s="38"/>
      <c r="C55" s="38"/>
      <c r="D55" s="38"/>
      <c r="E55" s="38"/>
    </row>
    <row r="56" spans="1:5" ht="15" customHeight="1" x14ac:dyDescent="0.2">
      <c r="A56" s="66" t="s">
        <v>172</v>
      </c>
      <c r="B56" s="66"/>
      <c r="C56" s="66"/>
      <c r="D56" s="66"/>
      <c r="E56" s="66"/>
    </row>
    <row r="57" spans="1:5" ht="15" customHeight="1" x14ac:dyDescent="0.2">
      <c r="A57" s="66"/>
      <c r="B57" s="66"/>
      <c r="C57" s="66"/>
      <c r="D57" s="66"/>
      <c r="E57" s="66"/>
    </row>
    <row r="58" spans="1:5" ht="15" customHeight="1" x14ac:dyDescent="0.2">
      <c r="A58" s="66"/>
      <c r="B58" s="66"/>
      <c r="C58" s="66"/>
      <c r="D58" s="66"/>
      <c r="E58" s="66"/>
    </row>
    <row r="59" spans="1:5" ht="15" customHeight="1" x14ac:dyDescent="0.2">
      <c r="A59" s="66"/>
      <c r="B59" s="66"/>
      <c r="C59" s="66"/>
      <c r="D59" s="66"/>
      <c r="E59" s="66"/>
    </row>
    <row r="60" spans="1:5" ht="15" customHeight="1" x14ac:dyDescent="0.2">
      <c r="A60" s="66"/>
      <c r="B60" s="66"/>
      <c r="C60" s="66"/>
      <c r="D60" s="66"/>
      <c r="E60" s="66"/>
    </row>
    <row r="61" spans="1:5" ht="15" customHeight="1" x14ac:dyDescent="0.2">
      <c r="A61" s="66"/>
      <c r="B61" s="66"/>
      <c r="C61" s="66"/>
      <c r="D61" s="66"/>
      <c r="E61" s="66"/>
    </row>
    <row r="62" spans="1:5" ht="15" customHeight="1" x14ac:dyDescent="0.2">
      <c r="A62" s="66"/>
      <c r="B62" s="66"/>
      <c r="C62" s="66"/>
      <c r="D62" s="66"/>
      <c r="E62" s="66"/>
    </row>
    <row r="63" spans="1:5" ht="15" customHeight="1" x14ac:dyDescent="0.2">
      <c r="A63" s="66"/>
      <c r="B63" s="66"/>
      <c r="C63" s="66"/>
      <c r="D63" s="66"/>
      <c r="E63" s="66"/>
    </row>
    <row r="64" spans="1:5" ht="15" customHeight="1" x14ac:dyDescent="0.2">
      <c r="A64" s="121"/>
      <c r="B64" s="121"/>
      <c r="C64" s="121"/>
      <c r="D64" s="121"/>
      <c r="E64" s="121"/>
    </row>
    <row r="65" spans="1:5" ht="15" customHeight="1" x14ac:dyDescent="0.25">
      <c r="A65" s="41" t="s">
        <v>1</v>
      </c>
      <c r="B65" s="60"/>
      <c r="C65" s="60"/>
      <c r="D65" s="60"/>
      <c r="E65" s="60"/>
    </row>
    <row r="66" spans="1:5" ht="15" customHeight="1" x14ac:dyDescent="0.2">
      <c r="A66" s="43" t="s">
        <v>47</v>
      </c>
      <c r="B66" s="42"/>
      <c r="C66" s="42"/>
      <c r="D66" s="42"/>
      <c r="E66" s="44" t="s">
        <v>173</v>
      </c>
    </row>
    <row r="67" spans="1:5" ht="15" customHeight="1" x14ac:dyDescent="0.25">
      <c r="A67" s="59"/>
      <c r="B67" s="61"/>
      <c r="C67" s="60"/>
      <c r="D67" s="60"/>
      <c r="E67" s="67"/>
    </row>
    <row r="68" spans="1:5" ht="15" customHeight="1" x14ac:dyDescent="0.2">
      <c r="A68" s="82"/>
      <c r="B68" s="82"/>
      <c r="C68" s="65" t="s">
        <v>50</v>
      </c>
      <c r="D68" s="68" t="s">
        <v>51</v>
      </c>
      <c r="E68" s="69" t="s">
        <v>52</v>
      </c>
    </row>
    <row r="69" spans="1:5" ht="15" customHeight="1" x14ac:dyDescent="0.2">
      <c r="A69" s="122"/>
      <c r="B69" s="84"/>
      <c r="C69" s="92"/>
      <c r="D69" s="72" t="s">
        <v>89</v>
      </c>
      <c r="E69" s="93">
        <v>127883.85</v>
      </c>
    </row>
    <row r="70" spans="1:5" ht="15" customHeight="1" x14ac:dyDescent="0.2">
      <c r="A70" s="122"/>
      <c r="B70" s="123"/>
      <c r="C70" s="74" t="s">
        <v>54</v>
      </c>
      <c r="D70" s="75"/>
      <c r="E70" s="76">
        <f>SUM(E69:E69)</f>
        <v>127883.85</v>
      </c>
    </row>
    <row r="71" spans="1:5" ht="15" customHeight="1" x14ac:dyDescent="0.2"/>
    <row r="72" spans="1:5" ht="15" customHeight="1" x14ac:dyDescent="0.25">
      <c r="A72" s="41" t="s">
        <v>17</v>
      </c>
    </row>
    <row r="73" spans="1:5" ht="15" customHeight="1" x14ac:dyDescent="0.2">
      <c r="A73" s="43" t="s">
        <v>47</v>
      </c>
      <c r="B73" s="42"/>
      <c r="C73" s="42"/>
      <c r="D73" s="42"/>
      <c r="E73" s="44" t="s">
        <v>173</v>
      </c>
    </row>
    <row r="74" spans="1:5" ht="15" customHeight="1" x14ac:dyDescent="0.2"/>
    <row r="75" spans="1:5" ht="15" customHeight="1" x14ac:dyDescent="0.2">
      <c r="C75" s="65" t="s">
        <v>50</v>
      </c>
      <c r="D75" s="68" t="s">
        <v>51</v>
      </c>
      <c r="E75" s="69" t="s">
        <v>52</v>
      </c>
    </row>
    <row r="76" spans="1:5" ht="15" customHeight="1" x14ac:dyDescent="0.2">
      <c r="C76" s="92">
        <v>6402</v>
      </c>
      <c r="D76" s="94" t="s">
        <v>74</v>
      </c>
      <c r="E76" s="93">
        <v>127883.85</v>
      </c>
    </row>
    <row r="77" spans="1:5" ht="15" customHeight="1" x14ac:dyDescent="0.2">
      <c r="C77" s="74" t="s">
        <v>54</v>
      </c>
      <c r="D77" s="75"/>
      <c r="E77" s="76">
        <f>SUM(E76:E76)</f>
        <v>127883.85</v>
      </c>
    </row>
    <row r="78" spans="1:5" ht="15" customHeight="1" x14ac:dyDescent="0.2"/>
    <row r="79" spans="1:5" ht="15" customHeight="1" x14ac:dyDescent="0.2"/>
    <row r="80" spans="1:5" ht="15" customHeight="1" x14ac:dyDescent="0.25">
      <c r="A80" s="37" t="s">
        <v>174</v>
      </c>
    </row>
    <row r="81" spans="1:5" ht="15" customHeight="1" x14ac:dyDescent="0.2">
      <c r="A81" s="38" t="s">
        <v>44</v>
      </c>
      <c r="B81" s="38"/>
      <c r="C81" s="38"/>
      <c r="D81" s="38"/>
      <c r="E81" s="38"/>
    </row>
    <row r="82" spans="1:5" ht="15" customHeight="1" x14ac:dyDescent="0.2">
      <c r="A82" s="39" t="s">
        <v>175</v>
      </c>
      <c r="B82" s="39"/>
      <c r="C82" s="39"/>
      <c r="D82" s="39"/>
      <c r="E82" s="39"/>
    </row>
    <row r="83" spans="1:5" ht="15" customHeight="1" x14ac:dyDescent="0.2">
      <c r="A83" s="39"/>
      <c r="B83" s="39"/>
      <c r="C83" s="39"/>
      <c r="D83" s="39"/>
      <c r="E83" s="39"/>
    </row>
    <row r="84" spans="1:5" ht="15" customHeight="1" x14ac:dyDescent="0.2">
      <c r="A84" s="39"/>
      <c r="B84" s="39"/>
      <c r="C84" s="39"/>
      <c r="D84" s="39"/>
      <c r="E84" s="39"/>
    </row>
    <row r="85" spans="1:5" ht="15" customHeight="1" x14ac:dyDescent="0.2">
      <c r="A85" s="39"/>
      <c r="B85" s="39"/>
      <c r="C85" s="39"/>
      <c r="D85" s="39"/>
      <c r="E85" s="39"/>
    </row>
    <row r="86" spans="1:5" ht="15" customHeight="1" x14ac:dyDescent="0.2">
      <c r="A86" s="39"/>
      <c r="B86" s="39"/>
      <c r="C86" s="39"/>
      <c r="D86" s="39"/>
      <c r="E86" s="39"/>
    </row>
    <row r="87" spans="1:5" ht="15" customHeight="1" x14ac:dyDescent="0.2">
      <c r="A87" s="39"/>
      <c r="B87" s="39"/>
      <c r="C87" s="39"/>
      <c r="D87" s="39"/>
      <c r="E87" s="39"/>
    </row>
    <row r="88" spans="1:5" ht="15" customHeight="1" x14ac:dyDescent="0.2">
      <c r="A88" s="39"/>
      <c r="B88" s="39"/>
      <c r="C88" s="39"/>
      <c r="D88" s="39"/>
      <c r="E88" s="39"/>
    </row>
    <row r="89" spans="1:5" ht="15" customHeight="1" x14ac:dyDescent="0.2"/>
    <row r="90" spans="1:5" ht="15" customHeight="1" x14ac:dyDescent="0.25">
      <c r="A90" s="59" t="s">
        <v>1</v>
      </c>
      <c r="B90" s="60"/>
      <c r="C90" s="60"/>
      <c r="D90" s="60"/>
      <c r="E90" s="60"/>
    </row>
    <row r="91" spans="1:5" ht="15" customHeight="1" x14ac:dyDescent="0.2">
      <c r="A91" s="81" t="s">
        <v>66</v>
      </c>
      <c r="B91" s="60"/>
      <c r="C91" s="60"/>
      <c r="D91" s="60"/>
      <c r="E91" s="62" t="s">
        <v>67</v>
      </c>
    </row>
    <row r="92" spans="1:5" ht="15" customHeight="1" x14ac:dyDescent="0.25">
      <c r="A92" s="61"/>
      <c r="B92" s="59"/>
      <c r="C92" s="60"/>
      <c r="D92" s="60"/>
      <c r="E92" s="67"/>
    </row>
    <row r="93" spans="1:5" ht="15" customHeight="1" x14ac:dyDescent="0.2">
      <c r="B93" s="103"/>
      <c r="C93" s="65" t="s">
        <v>50</v>
      </c>
      <c r="D93" s="68" t="s">
        <v>51</v>
      </c>
      <c r="E93" s="69" t="s">
        <v>52</v>
      </c>
    </row>
    <row r="94" spans="1:5" ht="15" customHeight="1" x14ac:dyDescent="0.2">
      <c r="B94" s="83"/>
      <c r="C94" s="112">
        <v>6172</v>
      </c>
      <c r="D94" s="79" t="s">
        <v>83</v>
      </c>
      <c r="E94" s="93">
        <v>52012.9</v>
      </c>
    </row>
    <row r="95" spans="1:5" ht="15" customHeight="1" x14ac:dyDescent="0.2">
      <c r="B95" s="83"/>
      <c r="C95" s="74" t="s">
        <v>54</v>
      </c>
      <c r="D95" s="75"/>
      <c r="E95" s="76">
        <f>SUM(E94:E94)</f>
        <v>52012.9</v>
      </c>
    </row>
    <row r="96" spans="1:5" ht="15" customHeight="1" x14ac:dyDescent="0.2"/>
    <row r="97" spans="1:5" ht="15" customHeight="1" x14ac:dyDescent="0.25">
      <c r="A97" s="59" t="s">
        <v>17</v>
      </c>
      <c r="B97" s="60"/>
      <c r="C97" s="60"/>
      <c r="D97" s="60"/>
      <c r="E97" s="60"/>
    </row>
    <row r="98" spans="1:5" ht="15" customHeight="1" x14ac:dyDescent="0.2">
      <c r="A98" s="81" t="s">
        <v>79</v>
      </c>
      <c r="B98" s="117"/>
      <c r="C98" s="117"/>
      <c r="D98" s="117"/>
      <c r="E98" s="61" t="s">
        <v>80</v>
      </c>
    </row>
    <row r="99" spans="1:5" ht="15" customHeight="1" x14ac:dyDescent="0.25">
      <c r="A99" s="59"/>
      <c r="B99" s="61"/>
      <c r="C99" s="60"/>
      <c r="D99" s="60"/>
      <c r="E99" s="67"/>
    </row>
    <row r="100" spans="1:5" ht="15" customHeight="1" x14ac:dyDescent="0.2">
      <c r="A100" s="82"/>
      <c r="B100" s="47" t="s">
        <v>49</v>
      </c>
      <c r="C100" s="65" t="s">
        <v>50</v>
      </c>
      <c r="D100" s="118" t="s">
        <v>51</v>
      </c>
      <c r="E100" s="69" t="s">
        <v>52</v>
      </c>
    </row>
    <row r="101" spans="1:5" ht="15" customHeight="1" x14ac:dyDescent="0.2">
      <c r="A101" s="83"/>
      <c r="B101" s="111">
        <v>305</v>
      </c>
      <c r="C101" s="78"/>
      <c r="D101" s="97" t="s">
        <v>84</v>
      </c>
      <c r="E101" s="93">
        <v>52012.9</v>
      </c>
    </row>
    <row r="102" spans="1:5" ht="15" customHeight="1" x14ac:dyDescent="0.2">
      <c r="A102" s="87"/>
      <c r="B102" s="119"/>
      <c r="C102" s="74" t="s">
        <v>54</v>
      </c>
      <c r="D102" s="120"/>
      <c r="E102" s="109">
        <f>SUM(E101:E101)</f>
        <v>52012.9</v>
      </c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7" t="s">
        <v>176</v>
      </c>
    </row>
    <row r="107" spans="1:5" ht="15" customHeight="1" x14ac:dyDescent="0.2">
      <c r="A107" s="125" t="s">
        <v>177</v>
      </c>
      <c r="B107" s="125"/>
      <c r="C107" s="125"/>
      <c r="D107" s="125"/>
      <c r="E107" s="125"/>
    </row>
    <row r="108" spans="1:5" ht="15" customHeight="1" x14ac:dyDescent="0.2">
      <c r="A108" s="125"/>
      <c r="B108" s="125"/>
      <c r="C108" s="125"/>
      <c r="D108" s="125"/>
      <c r="E108" s="125"/>
    </row>
    <row r="109" spans="1:5" ht="15" customHeight="1" x14ac:dyDescent="0.2">
      <c r="A109" s="39" t="s">
        <v>178</v>
      </c>
      <c r="B109" s="39"/>
      <c r="C109" s="39"/>
      <c r="D109" s="39"/>
      <c r="E109" s="39"/>
    </row>
    <row r="110" spans="1:5" ht="15" customHeight="1" x14ac:dyDescent="0.2">
      <c r="A110" s="39"/>
      <c r="B110" s="39"/>
      <c r="C110" s="39"/>
      <c r="D110" s="39"/>
      <c r="E110" s="39"/>
    </row>
    <row r="111" spans="1:5" ht="15" customHeight="1" x14ac:dyDescent="0.2">
      <c r="A111" s="39"/>
      <c r="B111" s="39"/>
      <c r="C111" s="39"/>
      <c r="D111" s="39"/>
      <c r="E111" s="39"/>
    </row>
    <row r="112" spans="1:5" ht="15" customHeight="1" x14ac:dyDescent="0.2">
      <c r="A112" s="39"/>
      <c r="B112" s="39"/>
      <c r="C112" s="39"/>
      <c r="D112" s="39"/>
      <c r="E112" s="39"/>
    </row>
    <row r="113" spans="1:5" ht="15" customHeight="1" x14ac:dyDescent="0.2">
      <c r="A113" s="39"/>
      <c r="B113" s="39"/>
      <c r="C113" s="39"/>
      <c r="D113" s="39"/>
      <c r="E113" s="39"/>
    </row>
    <row r="114" spans="1:5" ht="15" customHeight="1" x14ac:dyDescent="0.2">
      <c r="A114" s="39"/>
      <c r="B114" s="39"/>
      <c r="C114" s="39"/>
      <c r="D114" s="39"/>
      <c r="E114" s="39"/>
    </row>
    <row r="115" spans="1:5" ht="15" customHeight="1" x14ac:dyDescent="0.2">
      <c r="A115" s="39"/>
      <c r="B115" s="39"/>
      <c r="C115" s="39"/>
      <c r="D115" s="39"/>
      <c r="E115" s="39"/>
    </row>
    <row r="116" spans="1:5" ht="15" customHeight="1" x14ac:dyDescent="0.2">
      <c r="A116" s="39"/>
      <c r="B116" s="39"/>
      <c r="C116" s="39"/>
      <c r="D116" s="39"/>
      <c r="E116" s="39"/>
    </row>
    <row r="117" spans="1:5" ht="15" customHeight="1" x14ac:dyDescent="0.2">
      <c r="A117" s="40"/>
      <c r="B117" s="40"/>
      <c r="C117" s="40"/>
      <c r="D117" s="40"/>
      <c r="E117" s="40"/>
    </row>
    <row r="118" spans="1:5" ht="15" customHeight="1" x14ac:dyDescent="0.25">
      <c r="A118" s="41" t="s">
        <v>17</v>
      </c>
      <c r="B118" s="42"/>
      <c r="C118" s="42"/>
      <c r="D118" s="42"/>
      <c r="E118" s="42"/>
    </row>
    <row r="119" spans="1:5" ht="15" customHeight="1" x14ac:dyDescent="0.2">
      <c r="A119" s="43" t="s">
        <v>66</v>
      </c>
      <c r="B119" s="42"/>
      <c r="C119" s="42"/>
      <c r="D119" s="42"/>
      <c r="E119" s="44" t="s">
        <v>67</v>
      </c>
    </row>
    <row r="120" spans="1:5" ht="15" customHeight="1" x14ac:dyDescent="0.25">
      <c r="A120" s="45"/>
      <c r="B120" s="41"/>
      <c r="C120" s="42"/>
      <c r="D120" s="42"/>
      <c r="E120" s="46"/>
    </row>
    <row r="121" spans="1:5" ht="15" customHeight="1" x14ac:dyDescent="0.2">
      <c r="A121" s="103"/>
      <c r="B121" s="82"/>
      <c r="C121" s="47" t="s">
        <v>50</v>
      </c>
      <c r="D121" s="77" t="s">
        <v>62</v>
      </c>
      <c r="E121" s="47" t="s">
        <v>52</v>
      </c>
    </row>
    <row r="122" spans="1:5" ht="15" customHeight="1" x14ac:dyDescent="0.2">
      <c r="A122" s="105"/>
      <c r="B122" s="113"/>
      <c r="C122" s="78">
        <v>6409</v>
      </c>
      <c r="D122" s="79" t="s">
        <v>68</v>
      </c>
      <c r="E122" s="52">
        <v>-1434375</v>
      </c>
    </row>
    <row r="123" spans="1:5" ht="15" customHeight="1" x14ac:dyDescent="0.2">
      <c r="A123" s="107"/>
      <c r="B123" s="114"/>
      <c r="C123" s="54" t="s">
        <v>54</v>
      </c>
      <c r="D123" s="115"/>
      <c r="E123" s="116">
        <f>SUM(E122:E122)</f>
        <v>-1434375</v>
      </c>
    </row>
    <row r="124" spans="1:5" ht="15" customHeight="1" x14ac:dyDescent="0.2">
      <c r="A124" s="40"/>
      <c r="B124" s="40"/>
      <c r="C124" s="40"/>
      <c r="D124" s="40"/>
      <c r="E124" s="40"/>
    </row>
    <row r="125" spans="1:5" ht="15" customHeight="1" x14ac:dyDescent="0.25">
      <c r="A125" s="41" t="s">
        <v>17</v>
      </c>
      <c r="B125" s="42"/>
      <c r="C125" s="42"/>
      <c r="D125" s="61"/>
      <c r="E125" s="61"/>
    </row>
    <row r="126" spans="1:5" ht="15" customHeight="1" x14ac:dyDescent="0.2">
      <c r="A126" s="43" t="s">
        <v>60</v>
      </c>
      <c r="B126" s="42"/>
      <c r="C126" s="42"/>
      <c r="D126" s="42"/>
      <c r="E126" s="44" t="s">
        <v>179</v>
      </c>
    </row>
    <row r="127" spans="1:5" ht="15" customHeight="1" x14ac:dyDescent="0.2">
      <c r="A127" s="45"/>
      <c r="B127" s="135"/>
      <c r="C127" s="42"/>
      <c r="D127" s="45"/>
      <c r="E127" s="136"/>
    </row>
    <row r="128" spans="1:5" ht="15" customHeight="1" x14ac:dyDescent="0.2">
      <c r="C128" s="65" t="s">
        <v>50</v>
      </c>
      <c r="D128" s="68" t="s">
        <v>62</v>
      </c>
      <c r="E128" s="69" t="s">
        <v>52</v>
      </c>
    </row>
    <row r="129" spans="1:5" ht="15" customHeight="1" x14ac:dyDescent="0.2">
      <c r="C129" s="92">
        <v>6172</v>
      </c>
      <c r="D129" s="94" t="s">
        <v>74</v>
      </c>
      <c r="E129" s="147">
        <v>1434375</v>
      </c>
    </row>
    <row r="130" spans="1:5" ht="15" customHeight="1" x14ac:dyDescent="0.2">
      <c r="C130" s="74" t="s">
        <v>54</v>
      </c>
      <c r="D130" s="75"/>
      <c r="E130" s="76">
        <f>SUM(E129:E129)</f>
        <v>1434375</v>
      </c>
    </row>
    <row r="131" spans="1:5" ht="15" customHeight="1" x14ac:dyDescent="0.2"/>
    <row r="132" spans="1:5" ht="15" customHeight="1" x14ac:dyDescent="0.2"/>
    <row r="133" spans="1:5" ht="15" customHeight="1" x14ac:dyDescent="0.25">
      <c r="A133" s="37" t="s">
        <v>180</v>
      </c>
    </row>
    <row r="134" spans="1:5" ht="15" customHeight="1" x14ac:dyDescent="0.2">
      <c r="A134" s="125" t="s">
        <v>138</v>
      </c>
      <c r="B134" s="125"/>
      <c r="C134" s="125"/>
      <c r="D134" s="125"/>
      <c r="E134" s="125"/>
    </row>
    <row r="135" spans="1:5" ht="15" customHeight="1" x14ac:dyDescent="0.2">
      <c r="A135" s="125"/>
      <c r="B135" s="125"/>
      <c r="C135" s="125"/>
      <c r="D135" s="125"/>
      <c r="E135" s="125"/>
    </row>
    <row r="136" spans="1:5" ht="15" customHeight="1" x14ac:dyDescent="0.2">
      <c r="A136" s="66" t="s">
        <v>181</v>
      </c>
      <c r="B136" s="66"/>
      <c r="C136" s="66"/>
      <c r="D136" s="66"/>
      <c r="E136" s="66"/>
    </row>
    <row r="137" spans="1:5" ht="15" customHeight="1" x14ac:dyDescent="0.2">
      <c r="A137" s="66"/>
      <c r="B137" s="66"/>
      <c r="C137" s="66"/>
      <c r="D137" s="66"/>
      <c r="E137" s="66"/>
    </row>
    <row r="138" spans="1:5" ht="15" customHeight="1" x14ac:dyDescent="0.2">
      <c r="A138" s="66"/>
      <c r="B138" s="66"/>
      <c r="C138" s="66"/>
      <c r="D138" s="66"/>
      <c r="E138" s="66"/>
    </row>
    <row r="139" spans="1:5" ht="15" customHeight="1" x14ac:dyDescent="0.2">
      <c r="A139" s="66"/>
      <c r="B139" s="66"/>
      <c r="C139" s="66"/>
      <c r="D139" s="66"/>
      <c r="E139" s="66"/>
    </row>
    <row r="140" spans="1:5" ht="15" customHeight="1" x14ac:dyDescent="0.2">
      <c r="A140" s="66"/>
      <c r="B140" s="66"/>
      <c r="C140" s="66"/>
      <c r="D140" s="66"/>
      <c r="E140" s="66"/>
    </row>
    <row r="141" spans="1:5" ht="15" customHeight="1" x14ac:dyDescent="0.2">
      <c r="A141" s="66"/>
      <c r="B141" s="66"/>
      <c r="C141" s="66"/>
      <c r="D141" s="66"/>
      <c r="E141" s="66"/>
    </row>
    <row r="142" spans="1:5" ht="15" customHeight="1" x14ac:dyDescent="0.2">
      <c r="A142" s="121"/>
      <c r="B142" s="121"/>
      <c r="C142" s="121"/>
      <c r="D142" s="121"/>
      <c r="E142" s="121"/>
    </row>
    <row r="143" spans="1:5" ht="15" customHeight="1" x14ac:dyDescent="0.25">
      <c r="A143" s="59" t="s">
        <v>17</v>
      </c>
      <c r="B143" s="60"/>
      <c r="C143" s="60"/>
      <c r="D143" s="60"/>
      <c r="E143" s="60"/>
    </row>
    <row r="144" spans="1:5" ht="15" customHeight="1" x14ac:dyDescent="0.2">
      <c r="A144" s="43" t="s">
        <v>87</v>
      </c>
      <c r="B144" s="60"/>
      <c r="C144" s="60"/>
      <c r="D144" s="60"/>
      <c r="E144" s="62" t="s">
        <v>126</v>
      </c>
    </row>
    <row r="145" spans="1:5" ht="15" customHeight="1" x14ac:dyDescent="0.2">
      <c r="A145" s="142"/>
      <c r="B145" s="143"/>
      <c r="C145" s="60"/>
      <c r="D145" s="60"/>
      <c r="E145" s="67"/>
    </row>
    <row r="146" spans="1:5" ht="15" customHeight="1" x14ac:dyDescent="0.25">
      <c r="A146" s="37"/>
      <c r="B146" s="65" t="s">
        <v>142</v>
      </c>
      <c r="C146" s="65" t="s">
        <v>50</v>
      </c>
      <c r="D146" s="68" t="s">
        <v>62</v>
      </c>
      <c r="E146" s="47" t="s">
        <v>52</v>
      </c>
    </row>
    <row r="147" spans="1:5" ht="15" customHeight="1" x14ac:dyDescent="0.25">
      <c r="A147" s="37"/>
      <c r="B147" s="148">
        <v>11</v>
      </c>
      <c r="C147" s="78"/>
      <c r="D147" s="79" t="s">
        <v>91</v>
      </c>
      <c r="E147" s="161">
        <v>-9257</v>
      </c>
    </row>
    <row r="148" spans="1:5" ht="15" customHeight="1" x14ac:dyDescent="0.25">
      <c r="A148" s="37"/>
      <c r="B148" s="148">
        <v>11</v>
      </c>
      <c r="C148" s="78"/>
      <c r="D148" s="79" t="s">
        <v>64</v>
      </c>
      <c r="E148" s="161">
        <v>9257</v>
      </c>
    </row>
    <row r="149" spans="1:5" ht="15" customHeight="1" x14ac:dyDescent="0.25">
      <c r="A149" s="37"/>
      <c r="B149" s="148"/>
      <c r="C149" s="74" t="s">
        <v>54</v>
      </c>
      <c r="D149" s="75"/>
      <c r="E149" s="76">
        <f>SUM(E147:E148)</f>
        <v>0</v>
      </c>
    </row>
    <row r="150" spans="1:5" ht="15" customHeight="1" x14ac:dyDescent="0.2"/>
    <row r="151" spans="1:5" ht="15" customHeight="1" x14ac:dyDescent="0.2"/>
    <row r="152" spans="1:5" ht="15" customHeight="1" x14ac:dyDescent="0.2"/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37" t="s">
        <v>182</v>
      </c>
    </row>
    <row r="159" spans="1:5" ht="15" customHeight="1" x14ac:dyDescent="0.2">
      <c r="A159" s="125" t="s">
        <v>138</v>
      </c>
      <c r="B159" s="125"/>
      <c r="C159" s="125"/>
      <c r="D159" s="125"/>
      <c r="E159" s="125"/>
    </row>
    <row r="160" spans="1:5" ht="15" customHeight="1" x14ac:dyDescent="0.2">
      <c r="A160" s="125"/>
      <c r="B160" s="125"/>
      <c r="C160" s="125"/>
      <c r="D160" s="125"/>
      <c r="E160" s="125"/>
    </row>
    <row r="161" spans="1:5" ht="15" customHeight="1" x14ac:dyDescent="0.2">
      <c r="A161" s="66" t="s">
        <v>183</v>
      </c>
      <c r="B161" s="66"/>
      <c r="C161" s="66"/>
      <c r="D161" s="66"/>
      <c r="E161" s="66"/>
    </row>
    <row r="162" spans="1:5" ht="15" customHeight="1" x14ac:dyDescent="0.2">
      <c r="A162" s="66"/>
      <c r="B162" s="66"/>
      <c r="C162" s="66"/>
      <c r="D162" s="66"/>
      <c r="E162" s="66"/>
    </row>
    <row r="163" spans="1:5" ht="15" customHeight="1" x14ac:dyDescent="0.2">
      <c r="A163" s="66"/>
      <c r="B163" s="66"/>
      <c r="C163" s="66"/>
      <c r="D163" s="66"/>
      <c r="E163" s="66"/>
    </row>
    <row r="164" spans="1:5" ht="15" customHeight="1" x14ac:dyDescent="0.2">
      <c r="A164" s="66"/>
      <c r="B164" s="66"/>
      <c r="C164" s="66"/>
      <c r="D164" s="66"/>
      <c r="E164" s="66"/>
    </row>
    <row r="165" spans="1:5" ht="15" customHeight="1" x14ac:dyDescent="0.2">
      <c r="A165" s="66"/>
      <c r="B165" s="66"/>
      <c r="C165" s="66"/>
      <c r="D165" s="66"/>
      <c r="E165" s="66"/>
    </row>
    <row r="166" spans="1:5" ht="15" customHeight="1" x14ac:dyDescent="0.2">
      <c r="A166" s="121"/>
      <c r="B166" s="121"/>
      <c r="C166" s="121"/>
      <c r="D166" s="121"/>
      <c r="E166" s="121"/>
    </row>
    <row r="167" spans="1:5" ht="15" customHeight="1" x14ac:dyDescent="0.25">
      <c r="A167" s="59" t="s">
        <v>17</v>
      </c>
      <c r="B167" s="60"/>
      <c r="C167" s="60"/>
      <c r="D167" s="60"/>
      <c r="E167" s="60"/>
    </row>
    <row r="168" spans="1:5" ht="15" customHeight="1" x14ac:dyDescent="0.2">
      <c r="A168" s="43" t="s">
        <v>87</v>
      </c>
      <c r="B168" s="60"/>
      <c r="C168" s="60"/>
      <c r="D168" s="60"/>
      <c r="E168" s="62" t="s">
        <v>126</v>
      </c>
    </row>
    <row r="169" spans="1:5" ht="15" customHeight="1" x14ac:dyDescent="0.2">
      <c r="A169" s="142"/>
      <c r="B169" s="143"/>
      <c r="C169" s="60"/>
      <c r="D169" s="60"/>
      <c r="E169" s="67"/>
    </row>
    <row r="170" spans="1:5" ht="15" customHeight="1" x14ac:dyDescent="0.25">
      <c r="A170" s="37"/>
      <c r="B170" s="82"/>
      <c r="C170" s="65" t="s">
        <v>50</v>
      </c>
      <c r="D170" s="68" t="s">
        <v>62</v>
      </c>
      <c r="E170" s="47" t="s">
        <v>52</v>
      </c>
    </row>
    <row r="171" spans="1:5" ht="15" customHeight="1" x14ac:dyDescent="0.25">
      <c r="A171" s="37"/>
      <c r="B171" s="146"/>
      <c r="C171" s="78">
        <v>2212</v>
      </c>
      <c r="D171" s="79" t="s">
        <v>91</v>
      </c>
      <c r="E171" s="147">
        <v>-100000</v>
      </c>
    </row>
    <row r="172" spans="1:5" ht="15" customHeight="1" x14ac:dyDescent="0.25">
      <c r="A172" s="37"/>
      <c r="B172" s="146"/>
      <c r="C172" s="78">
        <v>6172</v>
      </c>
      <c r="D172" s="79" t="s">
        <v>64</v>
      </c>
      <c r="E172" s="147">
        <v>100000</v>
      </c>
    </row>
    <row r="173" spans="1:5" ht="15" customHeight="1" x14ac:dyDescent="0.25">
      <c r="A173" s="37"/>
      <c r="B173" s="146"/>
      <c r="C173" s="74" t="s">
        <v>54</v>
      </c>
      <c r="D173" s="75"/>
      <c r="E173" s="76">
        <f>SUM(E171:E172)</f>
        <v>0</v>
      </c>
    </row>
    <row r="174" spans="1:5" ht="15" customHeight="1" x14ac:dyDescent="0.2"/>
    <row r="175" spans="1:5" ht="15" customHeight="1" x14ac:dyDescent="0.2"/>
    <row r="176" spans="1:5" ht="15" customHeight="1" x14ac:dyDescent="0.25">
      <c r="A176" s="37" t="s">
        <v>184</v>
      </c>
    </row>
    <row r="177" spans="1:5" ht="15" customHeight="1" x14ac:dyDescent="0.2">
      <c r="A177" s="125" t="s">
        <v>138</v>
      </c>
      <c r="B177" s="125"/>
      <c r="C177" s="125"/>
      <c r="D177" s="125"/>
      <c r="E177" s="125"/>
    </row>
    <row r="178" spans="1:5" ht="15" customHeight="1" x14ac:dyDescent="0.2">
      <c r="A178" s="125"/>
      <c r="B178" s="125"/>
      <c r="C178" s="125"/>
      <c r="D178" s="125"/>
      <c r="E178" s="125"/>
    </row>
    <row r="179" spans="1:5" ht="15" customHeight="1" x14ac:dyDescent="0.2">
      <c r="A179" s="39" t="s">
        <v>185</v>
      </c>
      <c r="B179" s="39"/>
      <c r="C179" s="39"/>
      <c r="D179" s="39"/>
      <c r="E179" s="39"/>
    </row>
    <row r="180" spans="1:5" ht="15" customHeight="1" x14ac:dyDescent="0.2">
      <c r="A180" s="39"/>
      <c r="B180" s="39"/>
      <c r="C180" s="39"/>
      <c r="D180" s="39"/>
      <c r="E180" s="39"/>
    </row>
    <row r="181" spans="1:5" ht="15" customHeight="1" x14ac:dyDescent="0.2">
      <c r="A181" s="39"/>
      <c r="B181" s="39"/>
      <c r="C181" s="39"/>
      <c r="D181" s="39"/>
      <c r="E181" s="39"/>
    </row>
    <row r="182" spans="1:5" ht="15" customHeight="1" x14ac:dyDescent="0.2">
      <c r="A182" s="39"/>
      <c r="B182" s="39"/>
      <c r="C182" s="39"/>
      <c r="D182" s="39"/>
      <c r="E182" s="39"/>
    </row>
    <row r="183" spans="1:5" ht="15" customHeight="1" x14ac:dyDescent="0.2">
      <c r="A183" s="39"/>
      <c r="B183" s="39"/>
      <c r="C183" s="39"/>
      <c r="D183" s="39"/>
      <c r="E183" s="39"/>
    </row>
    <row r="184" spans="1:5" ht="15" customHeight="1" x14ac:dyDescent="0.2">
      <c r="A184" s="39"/>
      <c r="B184" s="39"/>
      <c r="C184" s="39"/>
      <c r="D184" s="39"/>
      <c r="E184" s="39"/>
    </row>
    <row r="185" spans="1:5" ht="15" customHeight="1" x14ac:dyDescent="0.2">
      <c r="A185" s="39"/>
      <c r="B185" s="39"/>
      <c r="C185" s="39"/>
      <c r="D185" s="39"/>
      <c r="E185" s="39"/>
    </row>
    <row r="186" spans="1:5" ht="15" customHeight="1" x14ac:dyDescent="0.2">
      <c r="A186" s="39"/>
      <c r="B186" s="39"/>
      <c r="C186" s="39"/>
      <c r="D186" s="39"/>
      <c r="E186" s="39"/>
    </row>
    <row r="187" spans="1:5" ht="15" customHeight="1" x14ac:dyDescent="0.2">
      <c r="A187" s="39"/>
      <c r="B187" s="39"/>
      <c r="C187" s="39"/>
      <c r="D187" s="39"/>
      <c r="E187" s="39"/>
    </row>
    <row r="188" spans="1:5" ht="15" customHeight="1" x14ac:dyDescent="0.2">
      <c r="A188" s="60"/>
      <c r="B188" s="142"/>
      <c r="C188" s="130"/>
      <c r="D188" s="60"/>
      <c r="E188" s="145"/>
    </row>
    <row r="189" spans="1:5" ht="15" customHeight="1" x14ac:dyDescent="0.25">
      <c r="A189" s="41" t="s">
        <v>17</v>
      </c>
      <c r="B189" s="42"/>
      <c r="C189" s="42"/>
      <c r="D189" s="61"/>
      <c r="E189" s="61"/>
    </row>
    <row r="190" spans="1:5" ht="15" customHeight="1" x14ac:dyDescent="0.2">
      <c r="A190" s="43" t="s">
        <v>87</v>
      </c>
      <c r="B190" s="42"/>
      <c r="C190" s="42"/>
      <c r="D190" s="42"/>
      <c r="E190" s="44" t="s">
        <v>126</v>
      </c>
    </row>
    <row r="191" spans="1:5" ht="15" customHeight="1" x14ac:dyDescent="0.25">
      <c r="A191" s="140"/>
      <c r="B191" s="141"/>
      <c r="C191" s="42"/>
      <c r="D191" s="45"/>
      <c r="E191" s="136"/>
    </row>
    <row r="192" spans="1:5" ht="15" customHeight="1" x14ac:dyDescent="0.2">
      <c r="A192" s="103"/>
      <c r="B192" s="65" t="s">
        <v>49</v>
      </c>
      <c r="C192" s="47" t="s">
        <v>50</v>
      </c>
      <c r="D192" s="77" t="s">
        <v>62</v>
      </c>
      <c r="E192" s="69" t="s">
        <v>52</v>
      </c>
    </row>
    <row r="193" spans="1:5" ht="15" customHeight="1" x14ac:dyDescent="0.2">
      <c r="A193" s="105"/>
      <c r="B193" s="49">
        <v>12</v>
      </c>
      <c r="C193" s="78"/>
      <c r="D193" s="79" t="s">
        <v>91</v>
      </c>
      <c r="E193" s="52">
        <v>-67041</v>
      </c>
    </row>
    <row r="194" spans="1:5" ht="15" customHeight="1" x14ac:dyDescent="0.2">
      <c r="A194" s="107"/>
      <c r="B194" s="73"/>
      <c r="C194" s="54" t="s">
        <v>54</v>
      </c>
      <c r="D194" s="115"/>
      <c r="E194" s="116">
        <f>SUM(E193:E193)</f>
        <v>-67041</v>
      </c>
    </row>
    <row r="195" spans="1:5" ht="15" customHeight="1" x14ac:dyDescent="0.2"/>
    <row r="196" spans="1:5" ht="15" customHeight="1" x14ac:dyDescent="0.25">
      <c r="A196" s="41" t="s">
        <v>17</v>
      </c>
      <c r="B196" s="42"/>
      <c r="C196" s="42"/>
      <c r="D196" s="42"/>
      <c r="E196" s="45"/>
    </row>
    <row r="197" spans="1:5" ht="15" customHeight="1" x14ac:dyDescent="0.2">
      <c r="A197" s="81" t="s">
        <v>90</v>
      </c>
      <c r="B197" s="117"/>
      <c r="C197" s="117"/>
      <c r="D197" s="117"/>
      <c r="E197" s="117" t="s">
        <v>88</v>
      </c>
    </row>
    <row r="198" spans="1:5" ht="15" customHeight="1" x14ac:dyDescent="0.2"/>
    <row r="199" spans="1:5" ht="15" customHeight="1" x14ac:dyDescent="0.2">
      <c r="B199" s="103"/>
      <c r="C199" s="65" t="s">
        <v>50</v>
      </c>
      <c r="D199" s="77" t="s">
        <v>62</v>
      </c>
      <c r="E199" s="47" t="s">
        <v>52</v>
      </c>
    </row>
    <row r="200" spans="1:5" ht="15" customHeight="1" x14ac:dyDescent="0.2">
      <c r="B200" s="105"/>
      <c r="C200" s="92">
        <v>3523</v>
      </c>
      <c r="D200" s="79" t="s">
        <v>91</v>
      </c>
      <c r="E200" s="93">
        <f>32541+34500</f>
        <v>67041</v>
      </c>
    </row>
    <row r="201" spans="1:5" ht="15" customHeight="1" x14ac:dyDescent="0.2">
      <c r="B201" s="124"/>
      <c r="C201" s="74" t="s">
        <v>54</v>
      </c>
      <c r="D201" s="94"/>
      <c r="E201" s="76">
        <f>SUM(E200:E200)</f>
        <v>67041</v>
      </c>
    </row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7" t="s">
        <v>186</v>
      </c>
    </row>
    <row r="211" spans="1:5" ht="15" customHeight="1" x14ac:dyDescent="0.2">
      <c r="A211" s="125" t="s">
        <v>138</v>
      </c>
      <c r="B211" s="125"/>
      <c r="C211" s="125"/>
      <c r="D211" s="125"/>
      <c r="E211" s="125"/>
    </row>
    <row r="212" spans="1:5" ht="15" customHeight="1" x14ac:dyDescent="0.2">
      <c r="A212" s="125"/>
      <c r="B212" s="125"/>
      <c r="C212" s="125"/>
      <c r="D212" s="125"/>
      <c r="E212" s="125"/>
    </row>
    <row r="213" spans="1:5" ht="15" customHeight="1" x14ac:dyDescent="0.2">
      <c r="A213" s="66" t="s">
        <v>187</v>
      </c>
      <c r="B213" s="66"/>
      <c r="C213" s="66"/>
      <c r="D213" s="66"/>
      <c r="E213" s="66"/>
    </row>
    <row r="214" spans="1:5" ht="15" customHeight="1" x14ac:dyDescent="0.2">
      <c r="A214" s="66"/>
      <c r="B214" s="66"/>
      <c r="C214" s="66"/>
      <c r="D214" s="66"/>
      <c r="E214" s="66"/>
    </row>
    <row r="215" spans="1:5" ht="15" customHeight="1" x14ac:dyDescent="0.2">
      <c r="A215" s="66"/>
      <c r="B215" s="66"/>
      <c r="C215" s="66"/>
      <c r="D215" s="66"/>
      <c r="E215" s="66"/>
    </row>
    <row r="216" spans="1:5" ht="15" customHeight="1" x14ac:dyDescent="0.2">
      <c r="A216" s="66"/>
      <c r="B216" s="66"/>
      <c r="C216" s="66"/>
      <c r="D216" s="66"/>
      <c r="E216" s="66"/>
    </row>
    <row r="217" spans="1:5" ht="15" customHeight="1" x14ac:dyDescent="0.2">
      <c r="A217" s="66"/>
      <c r="B217" s="66"/>
      <c r="C217" s="66"/>
      <c r="D217" s="66"/>
      <c r="E217" s="66"/>
    </row>
    <row r="218" spans="1:5" ht="15" customHeight="1" x14ac:dyDescent="0.2">
      <c r="A218" s="66"/>
      <c r="B218" s="66"/>
      <c r="C218" s="66"/>
      <c r="D218" s="66"/>
      <c r="E218" s="66"/>
    </row>
    <row r="219" spans="1:5" ht="15" customHeight="1" x14ac:dyDescent="0.2">
      <c r="A219" s="66"/>
      <c r="B219" s="66"/>
      <c r="C219" s="66"/>
      <c r="D219" s="66"/>
      <c r="E219" s="66"/>
    </row>
    <row r="220" spans="1:5" ht="15" customHeight="1" x14ac:dyDescent="0.2">
      <c r="A220" s="121"/>
      <c r="B220" s="121"/>
      <c r="C220" s="121"/>
      <c r="D220" s="121"/>
      <c r="E220" s="121"/>
    </row>
    <row r="221" spans="1:5" ht="15" customHeight="1" x14ac:dyDescent="0.25">
      <c r="A221" s="59" t="s">
        <v>17</v>
      </c>
      <c r="B221" s="60"/>
      <c r="C221" s="60"/>
      <c r="D221" s="60"/>
      <c r="E221" s="60"/>
    </row>
    <row r="222" spans="1:5" ht="15" customHeight="1" x14ac:dyDescent="0.2">
      <c r="A222" s="43" t="s">
        <v>87</v>
      </c>
      <c r="B222" s="60"/>
      <c r="C222" s="60"/>
      <c r="D222" s="60"/>
      <c r="E222" s="62" t="s">
        <v>88</v>
      </c>
    </row>
    <row r="223" spans="1:5" ht="15" customHeight="1" x14ac:dyDescent="0.2">
      <c r="A223" s="142"/>
      <c r="B223" s="143"/>
      <c r="C223" s="60"/>
      <c r="D223" s="60"/>
      <c r="E223" s="67"/>
    </row>
    <row r="224" spans="1:5" ht="15" customHeight="1" x14ac:dyDescent="0.25">
      <c r="A224" s="37"/>
      <c r="B224" s="82"/>
      <c r="C224" s="65" t="s">
        <v>50</v>
      </c>
      <c r="D224" s="68" t="s">
        <v>62</v>
      </c>
      <c r="E224" s="47" t="s">
        <v>52</v>
      </c>
    </row>
    <row r="225" spans="1:5" ht="15" customHeight="1" x14ac:dyDescent="0.25">
      <c r="A225" s="37"/>
      <c r="B225" s="146"/>
      <c r="C225" s="78">
        <v>3523</v>
      </c>
      <c r="D225" s="79" t="s">
        <v>91</v>
      </c>
      <c r="E225" s="147">
        <v>-105966</v>
      </c>
    </row>
    <row r="226" spans="1:5" ht="15" customHeight="1" x14ac:dyDescent="0.25">
      <c r="A226" s="37"/>
      <c r="B226" s="146"/>
      <c r="C226" s="78">
        <v>3523</v>
      </c>
      <c r="D226" s="79" t="s">
        <v>64</v>
      </c>
      <c r="E226" s="147">
        <v>105966</v>
      </c>
    </row>
    <row r="227" spans="1:5" ht="15" customHeight="1" x14ac:dyDescent="0.25">
      <c r="A227" s="37"/>
      <c r="B227" s="146"/>
      <c r="C227" s="74" t="s">
        <v>54</v>
      </c>
      <c r="D227" s="75"/>
      <c r="E227" s="76">
        <f>SUM(E225:E226)</f>
        <v>0</v>
      </c>
    </row>
    <row r="228" spans="1:5" ht="15" customHeight="1" x14ac:dyDescent="0.2"/>
    <row r="229" spans="1:5" ht="15" customHeight="1" x14ac:dyDescent="0.2"/>
    <row r="230" spans="1:5" ht="15" customHeight="1" x14ac:dyDescent="0.25">
      <c r="A230" s="37" t="s">
        <v>188</v>
      </c>
    </row>
    <row r="231" spans="1:5" ht="15" customHeight="1" x14ac:dyDescent="0.2">
      <c r="A231" s="125" t="s">
        <v>150</v>
      </c>
      <c r="B231" s="125"/>
      <c r="C231" s="125"/>
      <c r="D231" s="125"/>
      <c r="E231" s="125"/>
    </row>
    <row r="232" spans="1:5" ht="15" customHeight="1" x14ac:dyDescent="0.2">
      <c r="A232" s="125"/>
      <c r="B232" s="125"/>
      <c r="C232" s="125"/>
      <c r="D232" s="125"/>
      <c r="E232" s="125"/>
    </row>
    <row r="233" spans="1:5" ht="15" customHeight="1" x14ac:dyDescent="0.2">
      <c r="A233" s="39" t="s">
        <v>189</v>
      </c>
      <c r="B233" s="39"/>
      <c r="C233" s="39"/>
      <c r="D233" s="39"/>
      <c r="E233" s="39"/>
    </row>
    <row r="234" spans="1:5" ht="15" customHeight="1" x14ac:dyDescent="0.2">
      <c r="A234" s="39"/>
      <c r="B234" s="39"/>
      <c r="C234" s="39"/>
      <c r="D234" s="39"/>
      <c r="E234" s="39"/>
    </row>
    <row r="235" spans="1:5" ht="15" customHeight="1" x14ac:dyDescent="0.2">
      <c r="A235" s="39"/>
      <c r="B235" s="39"/>
      <c r="C235" s="39"/>
      <c r="D235" s="39"/>
      <c r="E235" s="39"/>
    </row>
    <row r="236" spans="1:5" ht="15" customHeight="1" x14ac:dyDescent="0.2">
      <c r="A236" s="39"/>
      <c r="B236" s="39"/>
      <c r="C236" s="39"/>
      <c r="D236" s="39"/>
      <c r="E236" s="39"/>
    </row>
    <row r="237" spans="1:5" ht="15" customHeight="1" x14ac:dyDescent="0.2">
      <c r="A237" s="39"/>
      <c r="B237" s="39"/>
      <c r="C237" s="39"/>
      <c r="D237" s="39"/>
      <c r="E237" s="39"/>
    </row>
    <row r="238" spans="1:5" ht="15" customHeight="1" x14ac:dyDescent="0.2">
      <c r="A238" s="39"/>
      <c r="B238" s="39"/>
      <c r="C238" s="39"/>
      <c r="D238" s="39"/>
      <c r="E238" s="39"/>
    </row>
    <row r="239" spans="1:5" ht="15" customHeight="1" x14ac:dyDescent="0.2">
      <c r="A239" s="39"/>
      <c r="B239" s="39"/>
      <c r="C239" s="39"/>
      <c r="D239" s="39"/>
      <c r="E239" s="39"/>
    </row>
    <row r="240" spans="1:5" ht="15" customHeight="1" x14ac:dyDescent="0.2">
      <c r="A240" s="39"/>
      <c r="B240" s="39"/>
      <c r="C240" s="39"/>
      <c r="D240" s="39"/>
      <c r="E240" s="39"/>
    </row>
    <row r="241" spans="1:5" ht="15" customHeight="1" x14ac:dyDescent="0.2">
      <c r="A241" s="39"/>
      <c r="B241" s="39"/>
      <c r="C241" s="39"/>
      <c r="D241" s="39"/>
      <c r="E241" s="39"/>
    </row>
    <row r="242" spans="1:5" ht="15" customHeight="1" x14ac:dyDescent="0.2"/>
    <row r="243" spans="1:5" ht="15" customHeight="1" x14ac:dyDescent="0.25">
      <c r="A243" s="41" t="s">
        <v>17</v>
      </c>
      <c r="B243" s="42"/>
      <c r="C243" s="42"/>
      <c r="D243" s="61"/>
      <c r="E243" s="61"/>
    </row>
    <row r="244" spans="1:5" ht="15" customHeight="1" x14ac:dyDescent="0.2">
      <c r="A244" s="43" t="s">
        <v>60</v>
      </c>
      <c r="B244" s="42"/>
      <c r="C244" s="42"/>
      <c r="D244" s="42"/>
      <c r="E244" s="44" t="s">
        <v>152</v>
      </c>
    </row>
    <row r="245" spans="1:5" ht="15" customHeight="1" x14ac:dyDescent="0.2">
      <c r="A245" s="45"/>
      <c r="B245" s="135"/>
      <c r="C245" s="42"/>
      <c r="D245" s="45"/>
      <c r="E245" s="136"/>
    </row>
    <row r="246" spans="1:5" ht="15" customHeight="1" x14ac:dyDescent="0.2">
      <c r="A246" s="103"/>
      <c r="B246" s="103"/>
      <c r="C246" s="47" t="s">
        <v>50</v>
      </c>
      <c r="D246" s="77" t="s">
        <v>62</v>
      </c>
      <c r="E246" s="47" t="s">
        <v>52</v>
      </c>
    </row>
    <row r="247" spans="1:5" ht="15" customHeight="1" x14ac:dyDescent="0.2">
      <c r="A247" s="122"/>
      <c r="B247" s="84"/>
      <c r="C247" s="78">
        <v>3636</v>
      </c>
      <c r="D247" s="79" t="s">
        <v>64</v>
      </c>
      <c r="E247" s="52">
        <v>-25000</v>
      </c>
    </row>
    <row r="248" spans="1:5" ht="15" customHeight="1" x14ac:dyDescent="0.2">
      <c r="A248" s="107"/>
      <c r="B248" s="42"/>
      <c r="C248" s="54" t="s">
        <v>54</v>
      </c>
      <c r="D248" s="115"/>
      <c r="E248" s="116">
        <f>SUM(E247:E247)</f>
        <v>-25000</v>
      </c>
    </row>
    <row r="249" spans="1:5" ht="15" customHeight="1" x14ac:dyDescent="0.25">
      <c r="A249" s="57"/>
    </row>
    <row r="250" spans="1:5" ht="15" customHeight="1" x14ac:dyDescent="0.25">
      <c r="A250" s="41" t="s">
        <v>17</v>
      </c>
      <c r="B250" s="42"/>
      <c r="C250" s="42"/>
      <c r="D250" s="61"/>
      <c r="E250" s="61"/>
    </row>
    <row r="251" spans="1:5" ht="15" customHeight="1" x14ac:dyDescent="0.2">
      <c r="A251" s="43" t="s">
        <v>60</v>
      </c>
      <c r="B251" s="42"/>
      <c r="C251" s="42"/>
      <c r="D251" s="42"/>
      <c r="E251" s="44" t="s">
        <v>153</v>
      </c>
    </row>
    <row r="252" spans="1:5" ht="15" customHeight="1" x14ac:dyDescent="0.2">
      <c r="A252" s="45"/>
      <c r="B252" s="135"/>
      <c r="C252" s="42"/>
      <c r="D252" s="45"/>
      <c r="E252" s="136"/>
    </row>
    <row r="253" spans="1:5" ht="15" customHeight="1" x14ac:dyDescent="0.2">
      <c r="A253" s="103"/>
      <c r="B253" s="103"/>
      <c r="C253" s="47" t="s">
        <v>50</v>
      </c>
      <c r="D253" s="77" t="s">
        <v>62</v>
      </c>
      <c r="E253" s="47" t="s">
        <v>52</v>
      </c>
    </row>
    <row r="254" spans="1:5" ht="15" customHeight="1" x14ac:dyDescent="0.2">
      <c r="A254" s="122"/>
      <c r="B254" s="84"/>
      <c r="C254" s="78">
        <v>3122</v>
      </c>
      <c r="D254" s="79" t="s">
        <v>91</v>
      </c>
      <c r="E254" s="52">
        <v>25000</v>
      </c>
    </row>
    <row r="255" spans="1:5" ht="15" customHeight="1" x14ac:dyDescent="0.2">
      <c r="A255" s="107"/>
      <c r="B255" s="42"/>
      <c r="C255" s="54" t="s">
        <v>54</v>
      </c>
      <c r="D255" s="115"/>
      <c r="E255" s="116">
        <f>SUM(E254:E254)</f>
        <v>25000</v>
      </c>
    </row>
    <row r="256" spans="1:5" ht="15" customHeight="1" x14ac:dyDescent="0.2"/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7" t="s">
        <v>190</v>
      </c>
    </row>
    <row r="263" spans="1:5" ht="15" customHeight="1" x14ac:dyDescent="0.2">
      <c r="A263" s="125" t="s">
        <v>111</v>
      </c>
      <c r="B263" s="125"/>
      <c r="C263" s="125"/>
      <c r="D263" s="125"/>
      <c r="E263" s="125"/>
    </row>
    <row r="264" spans="1:5" ht="15" customHeight="1" x14ac:dyDescent="0.2">
      <c r="A264" s="125"/>
      <c r="B264" s="125"/>
      <c r="C264" s="125"/>
      <c r="D264" s="125"/>
      <c r="E264" s="125"/>
    </row>
    <row r="265" spans="1:5" ht="15" customHeight="1" x14ac:dyDescent="0.2">
      <c r="A265" s="39" t="s">
        <v>204</v>
      </c>
      <c r="B265" s="39"/>
      <c r="C265" s="39"/>
      <c r="D265" s="39"/>
      <c r="E265" s="39"/>
    </row>
    <row r="266" spans="1:5" ht="15" customHeight="1" x14ac:dyDescent="0.2">
      <c r="A266" s="39"/>
      <c r="B266" s="39"/>
      <c r="C266" s="39"/>
      <c r="D266" s="39"/>
      <c r="E266" s="39"/>
    </row>
    <row r="267" spans="1:5" ht="15" customHeight="1" x14ac:dyDescent="0.2">
      <c r="A267" s="39"/>
      <c r="B267" s="39"/>
      <c r="C267" s="39"/>
      <c r="D267" s="39"/>
      <c r="E267" s="39"/>
    </row>
    <row r="268" spans="1:5" ht="15" customHeight="1" x14ac:dyDescent="0.2">
      <c r="A268" s="39"/>
      <c r="B268" s="39"/>
      <c r="C268" s="39"/>
      <c r="D268" s="39"/>
      <c r="E268" s="39"/>
    </row>
    <row r="269" spans="1:5" ht="15" customHeight="1" x14ac:dyDescent="0.2">
      <c r="A269" s="39"/>
      <c r="B269" s="39"/>
      <c r="C269" s="39"/>
      <c r="D269" s="39"/>
      <c r="E269" s="39"/>
    </row>
    <row r="270" spans="1:5" ht="15" customHeight="1" x14ac:dyDescent="0.2">
      <c r="A270" s="39"/>
      <c r="B270" s="39"/>
      <c r="C270" s="39"/>
      <c r="D270" s="39"/>
      <c r="E270" s="39"/>
    </row>
    <row r="271" spans="1:5" ht="15" customHeight="1" x14ac:dyDescent="0.2">
      <c r="A271" s="39"/>
      <c r="B271" s="39"/>
      <c r="C271" s="39"/>
      <c r="D271" s="39"/>
      <c r="E271" s="39"/>
    </row>
    <row r="272" spans="1:5" ht="15" customHeight="1" x14ac:dyDescent="0.2">
      <c r="A272" s="39"/>
      <c r="B272" s="39"/>
      <c r="C272" s="39"/>
      <c r="D272" s="39"/>
      <c r="E272" s="39"/>
    </row>
    <row r="273" spans="1:5" ht="15" customHeight="1" x14ac:dyDescent="0.2">
      <c r="A273" s="39"/>
      <c r="B273" s="39"/>
      <c r="C273" s="39"/>
      <c r="D273" s="39"/>
      <c r="E273" s="39"/>
    </row>
    <row r="274" spans="1:5" ht="15" customHeight="1" x14ac:dyDescent="0.2"/>
    <row r="275" spans="1:5" ht="15" customHeight="1" x14ac:dyDescent="0.25">
      <c r="A275" s="59" t="s">
        <v>17</v>
      </c>
      <c r="B275" s="60"/>
      <c r="C275" s="60"/>
      <c r="D275" s="60"/>
      <c r="E275" s="61"/>
    </row>
    <row r="276" spans="1:5" ht="15" customHeight="1" x14ac:dyDescent="0.2">
      <c r="A276" s="81" t="s">
        <v>79</v>
      </c>
      <c r="B276" s="117"/>
      <c r="C276" s="117"/>
      <c r="D276" s="117"/>
      <c r="E276" s="61" t="s">
        <v>80</v>
      </c>
    </row>
    <row r="277" spans="1:5" ht="15" customHeight="1" x14ac:dyDescent="0.2"/>
    <row r="278" spans="1:5" ht="15" customHeight="1" x14ac:dyDescent="0.2">
      <c r="B278" s="47" t="s">
        <v>49</v>
      </c>
      <c r="C278" s="65" t="s">
        <v>50</v>
      </c>
      <c r="D278" s="118" t="s">
        <v>51</v>
      </c>
      <c r="E278" s="69" t="s">
        <v>52</v>
      </c>
    </row>
    <row r="279" spans="1:5" ht="15" customHeight="1" x14ac:dyDescent="0.2">
      <c r="B279" s="49">
        <v>307</v>
      </c>
      <c r="C279" s="78"/>
      <c r="D279" s="97" t="s">
        <v>84</v>
      </c>
      <c r="E279" s="52">
        <v>-89903</v>
      </c>
    </row>
    <row r="280" spans="1:5" ht="15" customHeight="1" x14ac:dyDescent="0.2">
      <c r="B280" s="49">
        <v>10</v>
      </c>
      <c r="C280" s="78"/>
      <c r="D280" s="79" t="s">
        <v>191</v>
      </c>
      <c r="E280" s="52">
        <v>89903</v>
      </c>
    </row>
    <row r="281" spans="1:5" ht="15" customHeight="1" x14ac:dyDescent="0.2">
      <c r="B281" s="119"/>
      <c r="C281" s="74" t="s">
        <v>54</v>
      </c>
      <c r="D281" s="120"/>
      <c r="E281" s="109">
        <f>SUM(E279:E280)</f>
        <v>0</v>
      </c>
    </row>
    <row r="282" spans="1:5" ht="15" customHeight="1" x14ac:dyDescent="0.2"/>
    <row r="283" spans="1:5" ht="15" customHeight="1" x14ac:dyDescent="0.2"/>
    <row r="284" spans="1:5" ht="15" customHeight="1" x14ac:dyDescent="0.25">
      <c r="A284" s="37" t="s">
        <v>192</v>
      </c>
    </row>
    <row r="285" spans="1:5" ht="15" customHeight="1" x14ac:dyDescent="0.2">
      <c r="A285" s="125" t="s">
        <v>111</v>
      </c>
      <c r="B285" s="125"/>
      <c r="C285" s="125"/>
      <c r="D285" s="125"/>
      <c r="E285" s="125"/>
    </row>
    <row r="286" spans="1:5" ht="15" customHeight="1" x14ac:dyDescent="0.2">
      <c r="A286" s="125"/>
      <c r="B286" s="125"/>
      <c r="C286" s="125"/>
      <c r="D286" s="125"/>
      <c r="E286" s="125"/>
    </row>
    <row r="287" spans="1:5" ht="15" customHeight="1" x14ac:dyDescent="0.2">
      <c r="A287" s="39" t="s">
        <v>205</v>
      </c>
      <c r="B287" s="39"/>
      <c r="C287" s="39"/>
      <c r="D287" s="39"/>
      <c r="E287" s="39"/>
    </row>
    <row r="288" spans="1:5" ht="15" customHeight="1" x14ac:dyDescent="0.2">
      <c r="A288" s="39"/>
      <c r="B288" s="39"/>
      <c r="C288" s="39"/>
      <c r="D288" s="39"/>
      <c r="E288" s="39"/>
    </row>
    <row r="289" spans="1:5" ht="15" customHeight="1" x14ac:dyDescent="0.2">
      <c r="A289" s="39"/>
      <c r="B289" s="39"/>
      <c r="C289" s="39"/>
      <c r="D289" s="39"/>
      <c r="E289" s="39"/>
    </row>
    <row r="290" spans="1:5" ht="15" customHeight="1" x14ac:dyDescent="0.2">
      <c r="A290" s="39"/>
      <c r="B290" s="39"/>
      <c r="C290" s="39"/>
      <c r="D290" s="39"/>
      <c r="E290" s="39"/>
    </row>
    <row r="291" spans="1:5" ht="15" customHeight="1" x14ac:dyDescent="0.2">
      <c r="A291" s="39"/>
      <c r="B291" s="39"/>
      <c r="C291" s="39"/>
      <c r="D291" s="39"/>
      <c r="E291" s="39"/>
    </row>
    <row r="292" spans="1:5" ht="15" customHeight="1" x14ac:dyDescent="0.2">
      <c r="A292" s="39"/>
      <c r="B292" s="39"/>
      <c r="C292" s="39"/>
      <c r="D292" s="39"/>
      <c r="E292" s="39"/>
    </row>
    <row r="293" spans="1:5" ht="15" customHeight="1" x14ac:dyDescent="0.2">
      <c r="A293" s="39"/>
      <c r="B293" s="39"/>
      <c r="C293" s="39"/>
      <c r="D293" s="39"/>
      <c r="E293" s="39"/>
    </row>
    <row r="294" spans="1:5" ht="15" customHeight="1" x14ac:dyDescent="0.2">
      <c r="A294" s="39"/>
      <c r="B294" s="39"/>
      <c r="C294" s="39"/>
      <c r="D294" s="39"/>
      <c r="E294" s="39"/>
    </row>
    <row r="295" spans="1:5" ht="15" customHeight="1" x14ac:dyDescent="0.2">
      <c r="A295" s="39"/>
      <c r="B295" s="39"/>
      <c r="C295" s="39"/>
      <c r="D295" s="39"/>
      <c r="E295" s="39"/>
    </row>
    <row r="296" spans="1:5" ht="15" customHeight="1" x14ac:dyDescent="0.2">
      <c r="A296" s="39"/>
      <c r="B296" s="39"/>
      <c r="C296" s="39"/>
      <c r="D296" s="39"/>
      <c r="E296" s="39"/>
    </row>
    <row r="297" spans="1:5" ht="15" customHeight="1" x14ac:dyDescent="0.2">
      <c r="A297" s="39"/>
      <c r="B297" s="39"/>
      <c r="C297" s="39"/>
      <c r="D297" s="39"/>
      <c r="E297" s="39"/>
    </row>
    <row r="298" spans="1:5" ht="15" customHeight="1" x14ac:dyDescent="0.2"/>
    <row r="299" spans="1:5" ht="15" customHeight="1" x14ac:dyDescent="0.25">
      <c r="A299" s="59" t="s">
        <v>17</v>
      </c>
      <c r="B299" s="60"/>
      <c r="C299" s="60"/>
      <c r="D299" s="60"/>
      <c r="E299" s="61"/>
    </row>
    <row r="300" spans="1:5" ht="15" customHeight="1" x14ac:dyDescent="0.2">
      <c r="A300" s="81" t="s">
        <v>79</v>
      </c>
      <c r="B300" s="117"/>
      <c r="C300" s="117"/>
      <c r="D300" s="117"/>
      <c r="E300" s="61" t="s">
        <v>80</v>
      </c>
    </row>
    <row r="301" spans="1:5" ht="15" customHeight="1" x14ac:dyDescent="0.2"/>
    <row r="302" spans="1:5" ht="15" customHeight="1" x14ac:dyDescent="0.2">
      <c r="B302" s="47" t="s">
        <v>49</v>
      </c>
      <c r="C302" s="65" t="s">
        <v>50</v>
      </c>
      <c r="D302" s="118" t="s">
        <v>51</v>
      </c>
      <c r="E302" s="69" t="s">
        <v>52</v>
      </c>
    </row>
    <row r="303" spans="1:5" ht="15" customHeight="1" x14ac:dyDescent="0.2">
      <c r="B303" s="49">
        <v>307</v>
      </c>
      <c r="C303" s="78"/>
      <c r="D303" s="97" t="s">
        <v>84</v>
      </c>
      <c r="E303" s="52">
        <v>-182000</v>
      </c>
    </row>
    <row r="304" spans="1:5" ht="15" customHeight="1" x14ac:dyDescent="0.2">
      <c r="B304" s="49">
        <v>10</v>
      </c>
      <c r="C304" s="78"/>
      <c r="D304" s="79" t="s">
        <v>191</v>
      </c>
      <c r="E304" s="52">
        <v>182000</v>
      </c>
    </row>
    <row r="305" spans="1:5" ht="15" customHeight="1" x14ac:dyDescent="0.2">
      <c r="B305" s="119"/>
      <c r="C305" s="74" t="s">
        <v>54</v>
      </c>
      <c r="D305" s="120"/>
      <c r="E305" s="109">
        <f>SUM(E303:E304)</f>
        <v>0</v>
      </c>
    </row>
    <row r="306" spans="1:5" ht="15" customHeight="1" x14ac:dyDescent="0.2"/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7" t="s">
        <v>193</v>
      </c>
    </row>
    <row r="315" spans="1:5" ht="15" customHeight="1" x14ac:dyDescent="0.2">
      <c r="A315" s="38" t="s">
        <v>44</v>
      </c>
      <c r="B315" s="38"/>
      <c r="C315" s="38"/>
      <c r="D315" s="38"/>
      <c r="E315" s="38"/>
    </row>
    <row r="316" spans="1:5" ht="15" customHeight="1" x14ac:dyDescent="0.2">
      <c r="A316" s="66" t="s">
        <v>194</v>
      </c>
      <c r="B316" s="66"/>
      <c r="C316" s="66"/>
      <c r="D316" s="66"/>
      <c r="E316" s="66"/>
    </row>
    <row r="317" spans="1:5" ht="15" customHeight="1" x14ac:dyDescent="0.2">
      <c r="A317" s="66"/>
      <c r="B317" s="66"/>
      <c r="C317" s="66"/>
      <c r="D317" s="66"/>
      <c r="E317" s="66"/>
    </row>
    <row r="318" spans="1:5" ht="15" customHeight="1" x14ac:dyDescent="0.2">
      <c r="A318" s="66"/>
      <c r="B318" s="66"/>
      <c r="C318" s="66"/>
      <c r="D318" s="66"/>
      <c r="E318" s="66"/>
    </row>
    <row r="319" spans="1:5" ht="15" customHeight="1" x14ac:dyDescent="0.2">
      <c r="A319" s="66"/>
      <c r="B319" s="66"/>
      <c r="C319" s="66"/>
      <c r="D319" s="66"/>
      <c r="E319" s="66"/>
    </row>
    <row r="320" spans="1:5" ht="15" customHeight="1" x14ac:dyDescent="0.2">
      <c r="A320" s="66"/>
      <c r="B320" s="66"/>
      <c r="C320" s="66"/>
      <c r="D320" s="66"/>
      <c r="E320" s="66"/>
    </row>
    <row r="321" spans="1:5" ht="15" customHeight="1" x14ac:dyDescent="0.2">
      <c r="A321" s="66"/>
      <c r="B321" s="66"/>
      <c r="C321" s="66"/>
      <c r="D321" s="66"/>
      <c r="E321" s="66"/>
    </row>
    <row r="322" spans="1:5" ht="15" customHeight="1" x14ac:dyDescent="0.2">
      <c r="A322" s="154"/>
      <c r="B322" s="154"/>
      <c r="C322" s="154"/>
      <c r="D322" s="154"/>
      <c r="E322" s="154"/>
    </row>
    <row r="323" spans="1:5" ht="15" customHeight="1" x14ac:dyDescent="0.25">
      <c r="A323" s="59" t="s">
        <v>1</v>
      </c>
      <c r="B323" s="60"/>
      <c r="C323" s="60"/>
      <c r="D323" s="60"/>
      <c r="E323" s="60"/>
    </row>
    <row r="324" spans="1:5" ht="15" customHeight="1" x14ac:dyDescent="0.2">
      <c r="A324" s="81" t="s">
        <v>66</v>
      </c>
      <c r="E324" t="s">
        <v>67</v>
      </c>
    </row>
    <row r="325" spans="1:5" ht="15" customHeight="1" x14ac:dyDescent="0.25">
      <c r="B325" s="59"/>
      <c r="C325" s="60"/>
      <c r="D325" s="60"/>
      <c r="E325" s="67"/>
    </row>
    <row r="326" spans="1:5" ht="15" customHeight="1" x14ac:dyDescent="0.2">
      <c r="A326" s="82"/>
      <c r="B326" s="82"/>
      <c r="C326" s="65" t="s">
        <v>50</v>
      </c>
      <c r="D326" s="68" t="s">
        <v>51</v>
      </c>
      <c r="E326" s="47" t="s">
        <v>52</v>
      </c>
    </row>
    <row r="327" spans="1:5" ht="15" customHeight="1" x14ac:dyDescent="0.2">
      <c r="A327" s="105"/>
      <c r="B327" s="113"/>
      <c r="C327" s="78"/>
      <c r="D327" s="152" t="s">
        <v>195</v>
      </c>
      <c r="E327" s="52">
        <v>1642374.45</v>
      </c>
    </row>
    <row r="328" spans="1:5" ht="15" customHeight="1" x14ac:dyDescent="0.2">
      <c r="A328" s="105"/>
      <c r="B328" s="113"/>
      <c r="C328" s="54" t="s">
        <v>54</v>
      </c>
      <c r="D328" s="55"/>
      <c r="E328" s="56">
        <f>SUM(E327:E327)</f>
        <v>1642374.45</v>
      </c>
    </row>
    <row r="329" spans="1:5" ht="15" customHeight="1" x14ac:dyDescent="0.2">
      <c r="A329" s="45"/>
      <c r="B329" s="45"/>
      <c r="C329" s="45"/>
      <c r="D329" s="45"/>
      <c r="E329" s="45"/>
    </row>
    <row r="330" spans="1:5" ht="15" customHeight="1" x14ac:dyDescent="0.25">
      <c r="A330" s="59" t="s">
        <v>1</v>
      </c>
      <c r="B330" s="60"/>
      <c r="C330" s="60"/>
      <c r="D330" s="60"/>
      <c r="E330" s="60"/>
    </row>
    <row r="331" spans="1:5" ht="15" customHeight="1" x14ac:dyDescent="0.2">
      <c r="A331" s="81" t="s">
        <v>72</v>
      </c>
      <c r="B331" s="60"/>
      <c r="C331" s="60"/>
      <c r="D331" s="60"/>
      <c r="E331" s="62" t="s">
        <v>73</v>
      </c>
    </row>
    <row r="332" spans="1:5" ht="15" customHeight="1" x14ac:dyDescent="0.25">
      <c r="B332" s="59"/>
      <c r="C332" s="60"/>
      <c r="D332" s="60"/>
      <c r="E332" s="67"/>
    </row>
    <row r="333" spans="1:5" ht="15" customHeight="1" x14ac:dyDescent="0.2">
      <c r="A333" s="82"/>
      <c r="B333" s="82"/>
      <c r="C333" s="65" t="s">
        <v>50</v>
      </c>
      <c r="D333" s="68" t="s">
        <v>51</v>
      </c>
      <c r="E333" s="47" t="s">
        <v>52</v>
      </c>
    </row>
    <row r="334" spans="1:5" ht="15" customHeight="1" x14ac:dyDescent="0.2">
      <c r="A334" s="105"/>
      <c r="B334" s="113"/>
      <c r="C334" s="78">
        <v>6402</v>
      </c>
      <c r="D334" s="72" t="s">
        <v>196</v>
      </c>
      <c r="E334" s="52">
        <v>38000</v>
      </c>
    </row>
    <row r="335" spans="1:5" ht="15" customHeight="1" x14ac:dyDescent="0.2">
      <c r="A335" s="105"/>
      <c r="B335" s="113"/>
      <c r="C335" s="54" t="s">
        <v>54</v>
      </c>
      <c r="D335" s="55"/>
      <c r="E335" s="56">
        <f>SUM(E334:E334)</f>
        <v>38000</v>
      </c>
    </row>
    <row r="336" spans="1:5" ht="15" customHeight="1" x14ac:dyDescent="0.2">
      <c r="A336" s="45"/>
      <c r="B336" s="45"/>
      <c r="C336" s="45"/>
      <c r="D336" s="45"/>
      <c r="E336" s="45"/>
    </row>
    <row r="337" spans="1:5" ht="15" customHeight="1" x14ac:dyDescent="0.25">
      <c r="A337" s="41" t="s">
        <v>17</v>
      </c>
      <c r="B337" s="42"/>
      <c r="C337" s="42"/>
      <c r="D337" s="42"/>
      <c r="E337" s="45"/>
    </row>
    <row r="338" spans="1:5" ht="15" customHeight="1" x14ac:dyDescent="0.2">
      <c r="A338" s="43" t="s">
        <v>66</v>
      </c>
      <c r="B338" s="58"/>
      <c r="C338" s="58"/>
      <c r="D338" s="58"/>
      <c r="E338" s="58" t="s">
        <v>67</v>
      </c>
    </row>
    <row r="339" spans="1:5" ht="15" customHeight="1" x14ac:dyDescent="0.2">
      <c r="A339" s="45"/>
      <c r="B339" s="135"/>
      <c r="C339" s="42"/>
      <c r="D339" s="58"/>
      <c r="E339" s="136"/>
    </row>
    <row r="340" spans="1:5" ht="15" customHeight="1" x14ac:dyDescent="0.2">
      <c r="A340" s="103"/>
      <c r="B340" s="103"/>
      <c r="C340" s="47" t="s">
        <v>50</v>
      </c>
      <c r="D340" s="77" t="s">
        <v>62</v>
      </c>
      <c r="E340" s="47" t="s">
        <v>52</v>
      </c>
    </row>
    <row r="341" spans="1:5" ht="15" customHeight="1" x14ac:dyDescent="0.2">
      <c r="A341" s="105"/>
      <c r="B341" s="113"/>
      <c r="C341" s="78">
        <v>6402</v>
      </c>
      <c r="D341" s="137" t="s">
        <v>74</v>
      </c>
      <c r="E341" s="52">
        <v>1680374.45</v>
      </c>
    </row>
    <row r="342" spans="1:5" ht="15" customHeight="1" x14ac:dyDescent="0.2">
      <c r="A342" s="105"/>
      <c r="B342" s="113"/>
      <c r="C342" s="54" t="s">
        <v>54</v>
      </c>
      <c r="D342" s="115"/>
      <c r="E342" s="116">
        <f>SUM(E341:E341)</f>
        <v>1680374.45</v>
      </c>
    </row>
    <row r="343" spans="1:5" ht="15" customHeight="1" x14ac:dyDescent="0.2"/>
    <row r="344" spans="1:5" ht="15" customHeight="1" x14ac:dyDescent="0.2"/>
    <row r="345" spans="1:5" ht="15" customHeight="1" x14ac:dyDescent="0.25">
      <c r="A345" s="37" t="s">
        <v>197</v>
      </c>
    </row>
    <row r="346" spans="1:5" ht="15" customHeight="1" x14ac:dyDescent="0.2">
      <c r="A346" s="38" t="s">
        <v>44</v>
      </c>
      <c r="B346" s="38"/>
      <c r="C346" s="38"/>
      <c r="D346" s="38"/>
      <c r="E346" s="38"/>
    </row>
    <row r="347" spans="1:5" ht="15" customHeight="1" x14ac:dyDescent="0.2">
      <c r="A347" s="38" t="s">
        <v>70</v>
      </c>
      <c r="B347" s="38"/>
      <c r="C347" s="38"/>
      <c r="D347" s="38"/>
      <c r="E347" s="38"/>
    </row>
    <row r="348" spans="1:5" ht="15" customHeight="1" x14ac:dyDescent="0.2">
      <c r="A348" s="39" t="s">
        <v>198</v>
      </c>
      <c r="B348" s="39"/>
      <c r="C348" s="39"/>
      <c r="D348" s="39"/>
      <c r="E348" s="39"/>
    </row>
    <row r="349" spans="1:5" ht="15" customHeight="1" x14ac:dyDescent="0.2">
      <c r="A349" s="39"/>
      <c r="B349" s="39"/>
      <c r="C349" s="39"/>
      <c r="D349" s="39"/>
      <c r="E349" s="39"/>
    </row>
    <row r="350" spans="1:5" ht="15" customHeight="1" x14ac:dyDescent="0.2">
      <c r="A350" s="39"/>
      <c r="B350" s="39"/>
      <c r="C350" s="39"/>
      <c r="D350" s="39"/>
      <c r="E350" s="39"/>
    </row>
    <row r="351" spans="1:5" ht="15" customHeight="1" x14ac:dyDescent="0.2">
      <c r="A351" s="39"/>
      <c r="B351" s="39"/>
      <c r="C351" s="39"/>
      <c r="D351" s="39"/>
      <c r="E351" s="39"/>
    </row>
    <row r="352" spans="1:5" ht="15" customHeight="1" x14ac:dyDescent="0.2">
      <c r="A352" s="39"/>
      <c r="B352" s="39"/>
      <c r="C352" s="39"/>
      <c r="D352" s="39"/>
      <c r="E352" s="39"/>
    </row>
    <row r="353" spans="1:5" ht="15" customHeight="1" x14ac:dyDescent="0.2">
      <c r="A353" s="39"/>
      <c r="B353" s="39"/>
      <c r="C353" s="39"/>
      <c r="D353" s="39"/>
      <c r="E353" s="39"/>
    </row>
    <row r="354" spans="1:5" ht="15" customHeight="1" x14ac:dyDescent="0.2">
      <c r="A354" s="154"/>
      <c r="B354" s="154"/>
      <c r="C354" s="154"/>
      <c r="D354" s="154"/>
      <c r="E354" s="154"/>
    </row>
    <row r="355" spans="1:5" ht="15" customHeight="1" x14ac:dyDescent="0.25">
      <c r="A355" s="59" t="s">
        <v>1</v>
      </c>
      <c r="B355" s="60"/>
      <c r="C355" s="60"/>
      <c r="D355" s="60"/>
      <c r="E355" s="60"/>
    </row>
    <row r="356" spans="1:5" ht="15" customHeight="1" x14ac:dyDescent="0.2">
      <c r="A356" s="81" t="s">
        <v>66</v>
      </c>
      <c r="B356" s="60"/>
      <c r="C356" s="60"/>
      <c r="D356" s="60"/>
      <c r="E356" s="62" t="s">
        <v>67</v>
      </c>
    </row>
    <row r="357" spans="1:5" ht="15" customHeight="1" x14ac:dyDescent="0.25">
      <c r="A357" s="61"/>
      <c r="B357" s="59"/>
      <c r="C357" s="60"/>
      <c r="D357" s="60"/>
      <c r="E357" s="67"/>
    </row>
    <row r="358" spans="1:5" ht="15" customHeight="1" x14ac:dyDescent="0.2">
      <c r="B358" s="65" t="s">
        <v>49</v>
      </c>
      <c r="C358" s="65" t="s">
        <v>50</v>
      </c>
      <c r="D358" s="68" t="s">
        <v>51</v>
      </c>
      <c r="E358" s="69" t="s">
        <v>52</v>
      </c>
    </row>
    <row r="359" spans="1:5" ht="15" customHeight="1" x14ac:dyDescent="0.2">
      <c r="B359" s="162">
        <v>13307</v>
      </c>
      <c r="C359" s="71"/>
      <c r="D359" s="163" t="s">
        <v>53</v>
      </c>
      <c r="E359" s="52">
        <v>3000000</v>
      </c>
    </row>
    <row r="360" spans="1:5" ht="15" customHeight="1" x14ac:dyDescent="0.2">
      <c r="B360" s="73"/>
      <c r="C360" s="74" t="s">
        <v>54</v>
      </c>
      <c r="D360" s="75"/>
      <c r="E360" s="76">
        <f>SUM(E359:E359)</f>
        <v>3000000</v>
      </c>
    </row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41" t="s">
        <v>17</v>
      </c>
      <c r="B366" s="42"/>
      <c r="C366" s="42"/>
      <c r="D366" s="42"/>
      <c r="E366" s="42"/>
    </row>
    <row r="367" spans="1:5" ht="15" customHeight="1" x14ac:dyDescent="0.2">
      <c r="A367" s="43" t="s">
        <v>66</v>
      </c>
      <c r="B367" s="42"/>
      <c r="C367" s="42"/>
      <c r="D367" s="42"/>
      <c r="E367" s="44" t="s">
        <v>67</v>
      </c>
    </row>
    <row r="368" spans="1:5" ht="15" customHeight="1" x14ac:dyDescent="0.25">
      <c r="A368" s="41"/>
      <c r="B368" s="45"/>
      <c r="C368" s="42"/>
      <c r="D368" s="42"/>
      <c r="E368" s="46"/>
    </row>
    <row r="369" spans="1:5" ht="15" customHeight="1" x14ac:dyDescent="0.2">
      <c r="B369" s="103"/>
      <c r="C369" s="47" t="s">
        <v>50</v>
      </c>
      <c r="D369" s="104" t="s">
        <v>62</v>
      </c>
      <c r="E369" s="69" t="s">
        <v>52</v>
      </c>
    </row>
    <row r="370" spans="1:5" ht="15" customHeight="1" x14ac:dyDescent="0.2">
      <c r="B370" s="123"/>
      <c r="C370" s="112">
        <v>4324</v>
      </c>
      <c r="D370" s="106" t="s">
        <v>68</v>
      </c>
      <c r="E370" s="164">
        <v>3000000</v>
      </c>
    </row>
    <row r="371" spans="1:5" ht="15" customHeight="1" x14ac:dyDescent="0.2">
      <c r="B371" s="114"/>
      <c r="C371" s="54" t="s">
        <v>54</v>
      </c>
      <c r="D371" s="55"/>
      <c r="E371" s="56">
        <f>SUM(E370:E370)</f>
        <v>3000000</v>
      </c>
    </row>
    <row r="372" spans="1:5" ht="15" customHeight="1" x14ac:dyDescent="0.2"/>
    <row r="373" spans="1:5" ht="15" customHeight="1" x14ac:dyDescent="0.2"/>
    <row r="374" spans="1:5" ht="15" customHeight="1" x14ac:dyDescent="0.25">
      <c r="A374" s="37" t="s">
        <v>199</v>
      </c>
    </row>
    <row r="375" spans="1:5" ht="15" customHeight="1" x14ac:dyDescent="0.2">
      <c r="A375" s="125" t="s">
        <v>93</v>
      </c>
      <c r="B375" s="125"/>
      <c r="C375" s="125"/>
      <c r="D375" s="125"/>
      <c r="E375" s="125"/>
    </row>
    <row r="376" spans="1:5" ht="15" customHeight="1" x14ac:dyDescent="0.2">
      <c r="A376" s="66" t="s">
        <v>200</v>
      </c>
      <c r="B376" s="66"/>
      <c r="C376" s="66"/>
      <c r="D376" s="66"/>
      <c r="E376" s="66"/>
    </row>
    <row r="377" spans="1:5" ht="15" customHeight="1" x14ac:dyDescent="0.2">
      <c r="A377" s="66"/>
      <c r="B377" s="66"/>
      <c r="C377" s="66"/>
      <c r="D377" s="66"/>
      <c r="E377" s="66"/>
    </row>
    <row r="378" spans="1:5" ht="15" customHeight="1" x14ac:dyDescent="0.2">
      <c r="A378" s="66"/>
      <c r="B378" s="66"/>
      <c r="C378" s="66"/>
      <c r="D378" s="66"/>
      <c r="E378" s="66"/>
    </row>
    <row r="379" spans="1:5" ht="15" customHeight="1" x14ac:dyDescent="0.2">
      <c r="A379" s="66"/>
      <c r="B379" s="66"/>
      <c r="C379" s="66"/>
      <c r="D379" s="66"/>
      <c r="E379" s="66"/>
    </row>
    <row r="380" spans="1:5" ht="15" customHeight="1" x14ac:dyDescent="0.2">
      <c r="A380" s="66"/>
      <c r="B380" s="66"/>
      <c r="C380" s="66"/>
      <c r="D380" s="66"/>
      <c r="E380" s="66"/>
    </row>
    <row r="381" spans="1:5" ht="15" customHeight="1" x14ac:dyDescent="0.2">
      <c r="A381" s="66"/>
      <c r="B381" s="66"/>
      <c r="C381" s="66"/>
      <c r="D381" s="66"/>
      <c r="E381" s="66"/>
    </row>
    <row r="382" spans="1:5" ht="15" customHeight="1" x14ac:dyDescent="0.2"/>
    <row r="383" spans="1:5" ht="15" customHeight="1" x14ac:dyDescent="0.25">
      <c r="A383" s="41" t="s">
        <v>1</v>
      </c>
      <c r="B383" s="60"/>
      <c r="C383" s="60"/>
      <c r="D383" s="60"/>
      <c r="E383" s="60"/>
    </row>
    <row r="384" spans="1:5" ht="15" customHeight="1" x14ac:dyDescent="0.2">
      <c r="A384" s="43" t="s">
        <v>47</v>
      </c>
      <c r="B384" s="60"/>
      <c r="C384" s="60"/>
      <c r="D384" s="60"/>
      <c r="E384" s="62" t="s">
        <v>48</v>
      </c>
    </row>
    <row r="385" spans="1:5" ht="15" customHeight="1" x14ac:dyDescent="0.25">
      <c r="A385" s="59"/>
      <c r="B385" s="61"/>
      <c r="C385" s="60"/>
      <c r="D385" s="60"/>
      <c r="E385" s="67"/>
    </row>
    <row r="386" spans="1:5" ht="15" customHeight="1" x14ac:dyDescent="0.2">
      <c r="A386" s="103"/>
      <c r="B386" s="82"/>
      <c r="C386" s="65" t="s">
        <v>50</v>
      </c>
      <c r="D386" s="68" t="s">
        <v>51</v>
      </c>
      <c r="E386" s="69" t="s">
        <v>52</v>
      </c>
    </row>
    <row r="387" spans="1:5" ht="15" customHeight="1" x14ac:dyDescent="0.2">
      <c r="A387" s="105"/>
      <c r="B387" s="84"/>
      <c r="C387" s="92">
        <v>6402</v>
      </c>
      <c r="D387" s="72" t="s">
        <v>196</v>
      </c>
      <c r="E387" s="93">
        <f>509826.11+818265.16+154672</f>
        <v>1482763.27</v>
      </c>
    </row>
    <row r="388" spans="1:5" ht="15" customHeight="1" x14ac:dyDescent="0.2">
      <c r="A388" s="105"/>
      <c r="B388" s="84"/>
      <c r="C388" s="78"/>
      <c r="D388" s="137" t="s">
        <v>96</v>
      </c>
      <c r="E388" s="165">
        <v>34590.43</v>
      </c>
    </row>
    <row r="389" spans="1:5" ht="15" customHeight="1" x14ac:dyDescent="0.2">
      <c r="A389" s="105"/>
      <c r="B389" s="123"/>
      <c r="C389" s="74" t="s">
        <v>54</v>
      </c>
      <c r="D389" s="75"/>
      <c r="E389" s="76">
        <f>SUM(E387:E388)</f>
        <v>1517353.7</v>
      </c>
    </row>
    <row r="390" spans="1:5" ht="15" customHeight="1" x14ac:dyDescent="0.25">
      <c r="A390" s="37"/>
    </row>
    <row r="391" spans="1:5" ht="15" customHeight="1" x14ac:dyDescent="0.25">
      <c r="A391" s="41" t="s">
        <v>17</v>
      </c>
      <c r="B391" s="42"/>
      <c r="C391" s="42"/>
      <c r="D391" s="61"/>
      <c r="E391" s="61"/>
    </row>
    <row r="392" spans="1:5" ht="15" customHeight="1" x14ac:dyDescent="0.2">
      <c r="A392" s="43" t="s">
        <v>47</v>
      </c>
      <c r="B392" s="60"/>
      <c r="C392" s="60"/>
      <c r="D392" s="60"/>
      <c r="E392" s="62" t="s">
        <v>48</v>
      </c>
    </row>
    <row r="393" spans="1:5" ht="15" customHeight="1" x14ac:dyDescent="0.2">
      <c r="A393" s="45"/>
      <c r="B393" s="135"/>
      <c r="C393" s="42"/>
      <c r="D393" s="45"/>
      <c r="E393" s="136"/>
    </row>
    <row r="394" spans="1:5" ht="15" customHeight="1" x14ac:dyDescent="0.2">
      <c r="A394" s="103"/>
      <c r="B394" s="103"/>
      <c r="C394" s="47" t="s">
        <v>50</v>
      </c>
      <c r="D394" s="77" t="s">
        <v>62</v>
      </c>
      <c r="E394" s="47" t="s">
        <v>52</v>
      </c>
    </row>
    <row r="395" spans="1:5" ht="15" customHeight="1" x14ac:dyDescent="0.2">
      <c r="A395" s="105"/>
      <c r="B395" s="113"/>
      <c r="C395" s="78">
        <v>6402</v>
      </c>
      <c r="D395" s="137" t="s">
        <v>74</v>
      </c>
      <c r="E395" s="52">
        <v>1517353.7</v>
      </c>
    </row>
    <row r="396" spans="1:5" ht="15" customHeight="1" x14ac:dyDescent="0.2">
      <c r="A396" s="105"/>
      <c r="B396" s="113"/>
      <c r="C396" s="54" t="s">
        <v>54</v>
      </c>
      <c r="D396" s="115"/>
      <c r="E396" s="116">
        <f>SUM(E395:E395)</f>
        <v>1517353.7</v>
      </c>
    </row>
    <row r="397" spans="1:5" ht="15" customHeight="1" x14ac:dyDescent="0.2"/>
    <row r="398" spans="1:5" ht="15" customHeight="1" x14ac:dyDescent="0.2"/>
    <row r="399" spans="1:5" ht="15" customHeight="1" x14ac:dyDescent="0.2"/>
    <row r="400" spans="1:5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</sheetData>
  <mergeCells count="33">
    <mergeCell ref="A348:E353"/>
    <mergeCell ref="A375:E375"/>
    <mergeCell ref="A376:E381"/>
    <mergeCell ref="A285:E286"/>
    <mergeCell ref="A287:E297"/>
    <mergeCell ref="A315:E315"/>
    <mergeCell ref="A316:E321"/>
    <mergeCell ref="A346:E346"/>
    <mergeCell ref="A347:E347"/>
    <mergeCell ref="A211:E212"/>
    <mergeCell ref="A213:E219"/>
    <mergeCell ref="A231:E232"/>
    <mergeCell ref="A233:E241"/>
    <mergeCell ref="A263:E264"/>
    <mergeCell ref="A265:E273"/>
    <mergeCell ref="A134:E135"/>
    <mergeCell ref="A136:E141"/>
    <mergeCell ref="A159:E160"/>
    <mergeCell ref="A161:E165"/>
    <mergeCell ref="A177:E178"/>
    <mergeCell ref="A179:E187"/>
    <mergeCell ref="A55:E55"/>
    <mergeCell ref="A56:E63"/>
    <mergeCell ref="A81:E81"/>
    <mergeCell ref="A82:E88"/>
    <mergeCell ref="A107:E108"/>
    <mergeCell ref="A109:E116"/>
    <mergeCell ref="A2:E2"/>
    <mergeCell ref="A3:E3"/>
    <mergeCell ref="A4:E9"/>
    <mergeCell ref="A27:E27"/>
    <mergeCell ref="A28:E28"/>
    <mergeCell ref="A29:E33"/>
  </mergeCells>
  <pageMargins left="0.98425196850393704" right="0.98425196850393704" top="0.98425196850393704" bottom="0.98425196850393704" header="0.51181102362204722" footer="0.51181102362204722"/>
  <pageSetup paperSize="9" scale="92" firstPageNumber="18" orientation="portrait" useFirstPageNumber="1" r:id="rId1"/>
  <headerFooter alignWithMargins="0">
    <oddHeader>&amp;C&amp;"Arial,Kurzíva"Příloha č. 2: Rozpočtové změny č. 31/17 - 45/17 schválené Radou Olomouckého kraje 6.2.2017</oddHeader>
    <oddFooter xml:space="preserve">&amp;L&amp;"Arial,Kurzíva"Zastupitelstvo OK 27.2.2017
8.1. - Rozpočet Olomouckého kraje 2017 - rozpočtové změny 
Příloha č.2: Rozpočtové změny č. 31/17 - 45/17 schválené Radou Olomouckého kraje 6.2.2017&amp;R&amp;"Arial,Kurzíva"Strana &amp;P (celkem 27)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showGridLines="0" zoomScale="92" zoomScaleNormal="92" zoomScaleSheetLayoutView="92" workbookViewId="0"/>
  </sheetViews>
  <sheetFormatPr defaultColWidth="9.140625" defaultRowHeight="13.15" customHeight="1" x14ac:dyDescent="0.2"/>
  <cols>
    <col min="1" max="1" width="9.7109375" style="150" customWidth="1"/>
    <col min="2" max="2" width="12.85546875" style="150" customWidth="1"/>
    <col min="3" max="3" width="8.28515625" style="150" customWidth="1"/>
    <col min="4" max="4" width="39.140625" style="150" customWidth="1"/>
    <col min="5" max="5" width="18.85546875" style="150" customWidth="1"/>
    <col min="6" max="16384" width="9.140625" style="150"/>
  </cols>
  <sheetData>
    <row r="1" spans="1:5" ht="15" customHeight="1" x14ac:dyDescent="0.25">
      <c r="A1" s="37" t="s">
        <v>159</v>
      </c>
    </row>
    <row r="2" spans="1:5" ht="15" customHeight="1" x14ac:dyDescent="0.2">
      <c r="A2" s="38" t="s">
        <v>44</v>
      </c>
      <c r="B2" s="38"/>
      <c r="C2" s="38"/>
      <c r="D2" s="38"/>
      <c r="E2" s="38"/>
    </row>
    <row r="3" spans="1:5" ht="15" customHeight="1" x14ac:dyDescent="0.2">
      <c r="A3" s="39" t="s">
        <v>160</v>
      </c>
      <c r="B3" s="39"/>
      <c r="C3" s="39"/>
      <c r="D3" s="39"/>
      <c r="E3" s="39"/>
    </row>
    <row r="4" spans="1:5" ht="15" customHeight="1" x14ac:dyDescent="0.2">
      <c r="A4" s="39"/>
      <c r="B4" s="39"/>
      <c r="C4" s="39"/>
      <c r="D4" s="39"/>
      <c r="E4" s="39"/>
    </row>
    <row r="5" spans="1:5" ht="15" customHeight="1" x14ac:dyDescent="0.2">
      <c r="A5" s="39"/>
      <c r="B5" s="39"/>
      <c r="C5" s="39"/>
      <c r="D5" s="39"/>
      <c r="E5" s="39"/>
    </row>
    <row r="6" spans="1:5" ht="15" customHeight="1" x14ac:dyDescent="0.2">
      <c r="A6" s="39"/>
      <c r="B6" s="39"/>
      <c r="C6" s="39"/>
      <c r="D6" s="39"/>
      <c r="E6" s="39"/>
    </row>
    <row r="7" spans="1:5" ht="15" customHeight="1" x14ac:dyDescent="0.2">
      <c r="A7" s="39"/>
      <c r="B7" s="39"/>
      <c r="C7" s="39"/>
      <c r="D7" s="39"/>
      <c r="E7" s="39"/>
    </row>
    <row r="8" spans="1:5" ht="15" customHeight="1" x14ac:dyDescent="0.2">
      <c r="A8" s="39"/>
      <c r="B8" s="39"/>
      <c r="C8" s="39"/>
      <c r="D8" s="39"/>
      <c r="E8" s="39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">
      <c r="A10" s="39"/>
      <c r="B10" s="39"/>
      <c r="C10" s="39"/>
      <c r="D10" s="39"/>
      <c r="E10" s="39"/>
    </row>
    <row r="11" spans="1:5" ht="15" customHeight="1" x14ac:dyDescent="0.2">
      <c r="A11" s="151"/>
      <c r="B11" s="151"/>
      <c r="C11" s="151"/>
      <c r="D11" s="151"/>
      <c r="E11" s="151"/>
    </row>
    <row r="12" spans="1:5" ht="15" customHeight="1" x14ac:dyDescent="0.25">
      <c r="A12" s="41" t="s">
        <v>1</v>
      </c>
      <c r="B12" s="42"/>
      <c r="C12" s="42"/>
      <c r="D12" s="42"/>
      <c r="E12" s="42"/>
    </row>
    <row r="13" spans="1:5" ht="15" customHeight="1" x14ac:dyDescent="0.2">
      <c r="A13" s="43" t="s">
        <v>66</v>
      </c>
      <c r="B13" s="42"/>
      <c r="C13" s="42"/>
      <c r="D13" s="42"/>
      <c r="E13" s="44" t="s">
        <v>67</v>
      </c>
    </row>
    <row r="14" spans="1:5" ht="15" customHeight="1" x14ac:dyDescent="0.25">
      <c r="A14" s="41"/>
      <c r="B14" s="135"/>
      <c r="C14" s="45"/>
      <c r="D14" s="45"/>
      <c r="E14" s="46"/>
    </row>
    <row r="15" spans="1:5" ht="15" customHeight="1" x14ac:dyDescent="0.2">
      <c r="A15" s="103"/>
      <c r="B15" s="103"/>
      <c r="C15" s="47" t="s">
        <v>50</v>
      </c>
      <c r="D15" s="48" t="s">
        <v>51</v>
      </c>
      <c r="E15" s="47" t="s">
        <v>52</v>
      </c>
    </row>
    <row r="16" spans="1:5" ht="15" customHeight="1" x14ac:dyDescent="0.2">
      <c r="A16" s="105"/>
      <c r="B16" s="84"/>
      <c r="C16" s="78"/>
      <c r="D16" s="152" t="s">
        <v>161</v>
      </c>
      <c r="E16" s="80">
        <v>21200000</v>
      </c>
    </row>
    <row r="17" spans="1:5" ht="15" customHeight="1" x14ac:dyDescent="0.2">
      <c r="A17" s="107"/>
      <c r="B17" s="153"/>
      <c r="C17" s="54" t="s">
        <v>54</v>
      </c>
      <c r="D17" s="55"/>
      <c r="E17" s="56">
        <f>SUM(E16:E16)</f>
        <v>21200000</v>
      </c>
    </row>
    <row r="18" spans="1:5" ht="15" customHeight="1" x14ac:dyDescent="0.2"/>
    <row r="19" spans="1:5" ht="15" customHeight="1" x14ac:dyDescent="0.25">
      <c r="A19" s="59" t="s">
        <v>17</v>
      </c>
      <c r="B19" s="60"/>
      <c r="C19" s="60"/>
      <c r="D19" s="60"/>
      <c r="E19" s="60"/>
    </row>
    <row r="20" spans="1:5" ht="15" customHeight="1" x14ac:dyDescent="0.2">
      <c r="A20" s="43" t="s">
        <v>87</v>
      </c>
      <c r="B20" s="60"/>
      <c r="C20" s="60"/>
      <c r="D20" s="60"/>
      <c r="E20" s="62" t="s">
        <v>88</v>
      </c>
    </row>
    <row r="21" spans="1:5" ht="15" customHeight="1" x14ac:dyDescent="0.2">
      <c r="A21" s="142"/>
      <c r="B21" s="143"/>
      <c r="C21" s="60"/>
      <c r="D21" s="60"/>
      <c r="E21" s="67"/>
    </row>
    <row r="22" spans="1:5" ht="15" customHeight="1" x14ac:dyDescent="0.25">
      <c r="A22" s="37"/>
      <c r="B22" s="82"/>
      <c r="C22" s="65" t="s">
        <v>50</v>
      </c>
      <c r="D22" s="68" t="s">
        <v>62</v>
      </c>
      <c r="E22" s="47" t="s">
        <v>52</v>
      </c>
    </row>
    <row r="23" spans="1:5" ht="15" customHeight="1" x14ac:dyDescent="0.25">
      <c r="A23" s="37"/>
      <c r="B23" s="146"/>
      <c r="C23" s="78">
        <v>4357</v>
      </c>
      <c r="D23" s="79" t="s">
        <v>91</v>
      </c>
      <c r="E23" s="147">
        <v>21200000</v>
      </c>
    </row>
    <row r="24" spans="1:5" ht="15" customHeight="1" x14ac:dyDescent="0.25">
      <c r="A24" s="37"/>
      <c r="B24" s="146"/>
      <c r="C24" s="74" t="s">
        <v>54</v>
      </c>
      <c r="D24" s="75"/>
      <c r="E24" s="76">
        <f>SUM(E23:E23)</f>
        <v>21200000</v>
      </c>
    </row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</sheetData>
  <mergeCells count="2">
    <mergeCell ref="A2:E2"/>
    <mergeCell ref="A3:E1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6" orientation="portrait" useFirstPageNumber="1" r:id="rId1"/>
  <headerFooter alignWithMargins="0">
    <oddHeader>&amp;C&amp;"Arial,Kurzíva"Příloha č. 3: Rozpočtová změna č. 30/17 navržená Radou Olomouckého kraje 23.1.2017 ke schválení</oddHeader>
    <oddFooter xml:space="preserve">&amp;L&amp;"Arial,Kurzíva"Zastupitelstvo OK 27.2..2017
8.1. - Rozpočet Olomouckého kraje 2017 - rozpočtové změny 
Příloha č.3: Rozpočtová změna č. 30/17 navržená Radou Olomouckého kraje 23.1.2017 ke schválení&amp;R&amp;"Arial,Kurzíva"Strana &amp;P (celkem 27)
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0"/>
  <sheetViews>
    <sheetView showGridLines="0" zoomScale="92" zoomScaleNormal="92" zoomScaleSheetLayoutView="92" workbookViewId="0"/>
  </sheetViews>
  <sheetFormatPr defaultColWidth="9.140625" defaultRowHeight="13.15" customHeight="1" x14ac:dyDescent="0.2"/>
  <cols>
    <col min="1" max="1" width="52.7109375" style="1" customWidth="1"/>
    <col min="2" max="3" width="18" style="2" customWidth="1"/>
    <col min="4" max="4" width="9.140625" style="1"/>
    <col min="5" max="5" width="9.140625" style="1" customWidth="1"/>
    <col min="6" max="6" width="18.7109375" style="1" customWidth="1"/>
    <col min="7" max="7" width="9" style="1" customWidth="1"/>
    <col min="8" max="16384" width="9.140625" style="1"/>
  </cols>
  <sheetData>
    <row r="1" spans="1:3" ht="14.25" customHeight="1" x14ac:dyDescent="0.2">
      <c r="A1" s="1" t="s">
        <v>32</v>
      </c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33</v>
      </c>
      <c r="B3" s="18">
        <v>4100000</v>
      </c>
      <c r="C3" s="7">
        <v>4100000</v>
      </c>
    </row>
    <row r="4" spans="1:3" ht="14.25" customHeight="1" x14ac:dyDescent="0.2">
      <c r="A4" s="6" t="s">
        <v>4</v>
      </c>
      <c r="B4" s="18">
        <v>1290</v>
      </c>
      <c r="C4" s="7">
        <v>1290</v>
      </c>
    </row>
    <row r="5" spans="1:3" ht="14.25" customHeight="1" x14ac:dyDescent="0.2">
      <c r="A5" s="6" t="s">
        <v>28</v>
      </c>
      <c r="B5" s="18">
        <v>1310</v>
      </c>
      <c r="C5" s="7">
        <v>1310</v>
      </c>
    </row>
    <row r="6" spans="1:3" ht="14.25" customHeight="1" x14ac:dyDescent="0.2">
      <c r="A6" s="6" t="s">
        <v>5</v>
      </c>
      <c r="B6" s="18">
        <v>31179.200000000001</v>
      </c>
      <c r="C6" s="7">
        <v>31179.200000000001</v>
      </c>
    </row>
    <row r="7" spans="1:3" ht="14.25" customHeight="1" x14ac:dyDescent="0.2">
      <c r="A7" s="6" t="s">
        <v>6</v>
      </c>
      <c r="B7" s="18">
        <v>2480</v>
      </c>
      <c r="C7" s="7">
        <v>2480</v>
      </c>
    </row>
    <row r="8" spans="1:3" ht="14.25" customHeight="1" x14ac:dyDescent="0.2">
      <c r="A8" s="6" t="s">
        <v>24</v>
      </c>
      <c r="B8" s="18">
        <v>40192</v>
      </c>
      <c r="C8" s="7">
        <f>40382+52</f>
        <v>40434</v>
      </c>
    </row>
    <row r="9" spans="1:3" ht="14.25" customHeight="1" x14ac:dyDescent="0.2">
      <c r="A9" s="6" t="s">
        <v>7</v>
      </c>
      <c r="B9" s="18">
        <v>13200</v>
      </c>
      <c r="C9" s="7">
        <v>13200</v>
      </c>
    </row>
    <row r="10" spans="1:3" ht="14.25" customHeight="1" x14ac:dyDescent="0.2">
      <c r="A10" s="6" t="s">
        <v>8</v>
      </c>
      <c r="B10" s="18">
        <v>1000.4</v>
      </c>
      <c r="C10" s="7">
        <v>1000.4</v>
      </c>
    </row>
    <row r="11" spans="1:3" ht="14.25" customHeight="1" x14ac:dyDescent="0.2">
      <c r="A11" s="6" t="s">
        <v>9</v>
      </c>
      <c r="B11" s="18">
        <v>81145.399999999994</v>
      </c>
      <c r="C11" s="7">
        <v>81145.399999999994</v>
      </c>
    </row>
    <row r="12" spans="1:3" ht="14.25" customHeight="1" x14ac:dyDescent="0.2">
      <c r="A12" s="35" t="s">
        <v>29</v>
      </c>
      <c r="B12" s="18"/>
      <c r="C12" s="7">
        <v>5841984</v>
      </c>
    </row>
    <row r="13" spans="1:3" ht="14.25" customHeight="1" x14ac:dyDescent="0.2">
      <c r="A13" s="35" t="s">
        <v>30</v>
      </c>
      <c r="B13" s="18"/>
      <c r="C13" s="7">
        <f>689181+3000</f>
        <v>692181</v>
      </c>
    </row>
    <row r="14" spans="1:3" ht="14.25" customHeight="1" x14ac:dyDescent="0.2">
      <c r="A14" s="36" t="s">
        <v>34</v>
      </c>
      <c r="B14" s="18"/>
      <c r="C14" s="7">
        <v>112</v>
      </c>
    </row>
    <row r="15" spans="1:3" ht="14.25" customHeight="1" x14ac:dyDescent="0.2">
      <c r="A15" s="36" t="s">
        <v>35</v>
      </c>
      <c r="B15" s="18"/>
      <c r="C15" s="7">
        <v>15</v>
      </c>
    </row>
    <row r="16" spans="1:3" ht="14.25" customHeight="1" x14ac:dyDescent="0.2">
      <c r="A16" s="6" t="s">
        <v>36</v>
      </c>
      <c r="B16" s="18">
        <v>6291</v>
      </c>
      <c r="C16" s="7">
        <v>6291</v>
      </c>
    </row>
    <row r="17" spans="1:3" ht="14.25" customHeight="1" x14ac:dyDescent="0.2">
      <c r="A17" s="6" t="s">
        <v>37</v>
      </c>
      <c r="B17" s="18">
        <v>50000</v>
      </c>
      <c r="C17" s="7">
        <v>50000</v>
      </c>
    </row>
    <row r="18" spans="1:3" ht="14.25" customHeight="1" x14ac:dyDescent="0.2">
      <c r="A18" s="8" t="s">
        <v>10</v>
      </c>
      <c r="B18" s="19">
        <v>170165</v>
      </c>
      <c r="C18" s="9">
        <v>175292</v>
      </c>
    </row>
    <row r="19" spans="1:3" ht="14.25" customHeight="1" x14ac:dyDescent="0.2">
      <c r="A19" s="10" t="s">
        <v>20</v>
      </c>
      <c r="B19" s="20">
        <v>8242</v>
      </c>
      <c r="C19" s="11">
        <v>8242</v>
      </c>
    </row>
    <row r="20" spans="1:3" ht="14.25" customHeight="1" x14ac:dyDescent="0.2">
      <c r="A20" s="10" t="s">
        <v>11</v>
      </c>
      <c r="B20" s="20">
        <v>50000</v>
      </c>
      <c r="C20" s="11">
        <v>50000</v>
      </c>
    </row>
    <row r="21" spans="1:3" ht="14.25" customHeight="1" x14ac:dyDescent="0.2">
      <c r="A21" s="10" t="s">
        <v>38</v>
      </c>
      <c r="B21" s="20"/>
      <c r="C21" s="11">
        <v>39050</v>
      </c>
    </row>
    <row r="22" spans="1:3" ht="14.25" customHeight="1" x14ac:dyDescent="0.2">
      <c r="A22" s="10" t="s">
        <v>12</v>
      </c>
      <c r="B22" s="20">
        <v>6600</v>
      </c>
      <c r="C22" s="11">
        <v>6600</v>
      </c>
    </row>
    <row r="23" spans="1:3" ht="14.25" customHeight="1" x14ac:dyDescent="0.2">
      <c r="A23" s="35" t="s">
        <v>31</v>
      </c>
      <c r="B23" s="20"/>
      <c r="C23" s="11">
        <f>38+35</f>
        <v>73</v>
      </c>
    </row>
    <row r="24" spans="1:3" ht="14.25" customHeight="1" x14ac:dyDescent="0.25">
      <c r="A24" s="4" t="s">
        <v>13</v>
      </c>
      <c r="B24" s="21">
        <f>SUM(B3:B22)</f>
        <v>4563095</v>
      </c>
      <c r="C24" s="12">
        <f>SUM(C3:C23)</f>
        <v>11141879</v>
      </c>
    </row>
    <row r="25" spans="1:3" ht="14.25" customHeight="1" x14ac:dyDescent="0.2">
      <c r="A25" s="13" t="s">
        <v>14</v>
      </c>
      <c r="B25" s="25">
        <v>-8240</v>
      </c>
      <c r="C25" s="25">
        <v>-8240</v>
      </c>
    </row>
    <row r="26" spans="1:3" ht="15.75" thickBot="1" x14ac:dyDescent="0.3">
      <c r="A26" s="14" t="s">
        <v>15</v>
      </c>
      <c r="B26" s="15">
        <f>B24+B25</f>
        <v>4554855</v>
      </c>
      <c r="C26" s="15">
        <f>C24+C25</f>
        <v>11133639</v>
      </c>
    </row>
    <row r="27" spans="1:3" ht="13.5" thickTop="1" x14ac:dyDescent="0.2">
      <c r="A27" s="16"/>
      <c r="B27" s="22"/>
    </row>
    <row r="28" spans="1:3" ht="15.75" customHeight="1" x14ac:dyDescent="0.25">
      <c r="A28" s="4" t="s">
        <v>17</v>
      </c>
      <c r="B28" s="23" t="s">
        <v>2</v>
      </c>
      <c r="C28" s="5" t="s">
        <v>3</v>
      </c>
    </row>
    <row r="29" spans="1:3" ht="14.25" x14ac:dyDescent="0.2">
      <c r="A29" s="8" t="s">
        <v>39</v>
      </c>
      <c r="B29" s="24">
        <v>686314</v>
      </c>
      <c r="C29" s="26">
        <f>686314+128</f>
        <v>686442</v>
      </c>
    </row>
    <row r="30" spans="1:3" ht="14.25" x14ac:dyDescent="0.2">
      <c r="A30" s="8" t="s">
        <v>40</v>
      </c>
      <c r="B30" s="24">
        <v>289230</v>
      </c>
      <c r="C30" s="26">
        <v>289230</v>
      </c>
    </row>
    <row r="31" spans="1:3" ht="14.25" x14ac:dyDescent="0.2">
      <c r="A31" s="8" t="s">
        <v>41</v>
      </c>
      <c r="B31" s="24">
        <v>2496931</v>
      </c>
      <c r="C31" s="26">
        <f>2497121+52</f>
        <v>2497173</v>
      </c>
    </row>
    <row r="32" spans="1:3" ht="14.25" x14ac:dyDescent="0.2">
      <c r="A32" s="35" t="s">
        <v>29</v>
      </c>
      <c r="B32" s="24"/>
      <c r="C32" s="26">
        <v>5841984</v>
      </c>
    </row>
    <row r="33" spans="1:3" ht="14.25" x14ac:dyDescent="0.2">
      <c r="A33" s="35" t="s">
        <v>30</v>
      </c>
      <c r="B33" s="24"/>
      <c r="C33" s="26">
        <f>689181+3000</f>
        <v>692181</v>
      </c>
    </row>
    <row r="34" spans="1:3" ht="14.25" x14ac:dyDescent="0.2">
      <c r="A34" s="36" t="s">
        <v>34</v>
      </c>
      <c r="B34" s="24"/>
      <c r="C34" s="26">
        <f>65706+112</f>
        <v>65818</v>
      </c>
    </row>
    <row r="35" spans="1:3" ht="14.25" x14ac:dyDescent="0.2">
      <c r="A35" s="36" t="s">
        <v>35</v>
      </c>
      <c r="B35" s="24"/>
      <c r="C35" s="26">
        <v>15</v>
      </c>
    </row>
    <row r="36" spans="1:3" ht="14.25" x14ac:dyDescent="0.2">
      <c r="A36" s="10" t="s">
        <v>20</v>
      </c>
      <c r="B36" s="24">
        <v>8242</v>
      </c>
      <c r="C36" s="26">
        <v>8242</v>
      </c>
    </row>
    <row r="37" spans="1:3" ht="14.25" x14ac:dyDescent="0.2">
      <c r="A37" s="10" t="s">
        <v>11</v>
      </c>
      <c r="B37" s="24">
        <v>50000</v>
      </c>
      <c r="C37" s="26">
        <v>50000</v>
      </c>
    </row>
    <row r="38" spans="1:3" ht="14.25" x14ac:dyDescent="0.2">
      <c r="A38" s="10" t="s">
        <v>38</v>
      </c>
      <c r="B38" s="24"/>
      <c r="C38" s="26">
        <v>115836</v>
      </c>
    </row>
    <row r="39" spans="1:3" ht="14.25" x14ac:dyDescent="0.2">
      <c r="A39" s="10" t="s">
        <v>23</v>
      </c>
      <c r="B39" s="24">
        <v>17458</v>
      </c>
      <c r="C39" s="26">
        <v>41216</v>
      </c>
    </row>
    <row r="40" spans="1:3" ht="14.25" x14ac:dyDescent="0.2">
      <c r="A40" s="10" t="s">
        <v>42</v>
      </c>
      <c r="B40" s="24">
        <v>1081855</v>
      </c>
      <c r="C40" s="26">
        <v>1086982</v>
      </c>
    </row>
    <row r="41" spans="1:3" ht="14.25" x14ac:dyDescent="0.2">
      <c r="A41" s="35" t="s">
        <v>31</v>
      </c>
      <c r="B41" s="24"/>
      <c r="C41" s="26">
        <f>1680+1517</f>
        <v>3197</v>
      </c>
    </row>
    <row r="42" spans="1:3" ht="14.25" customHeight="1" x14ac:dyDescent="0.25">
      <c r="A42" s="4" t="s">
        <v>18</v>
      </c>
      <c r="B42" s="21">
        <f>SUM(B29:B40)</f>
        <v>4630030</v>
      </c>
      <c r="C42" s="12">
        <f>SUM(C29:C41)</f>
        <v>11378316</v>
      </c>
    </row>
    <row r="43" spans="1:3" ht="14.25" x14ac:dyDescent="0.2">
      <c r="A43" s="13" t="s">
        <v>14</v>
      </c>
      <c r="B43" s="25">
        <v>-8240</v>
      </c>
      <c r="C43" s="25">
        <v>-8240</v>
      </c>
    </row>
    <row r="44" spans="1:3" ht="15.75" thickBot="1" x14ac:dyDescent="0.3">
      <c r="A44" s="14" t="s">
        <v>19</v>
      </c>
      <c r="B44" s="15">
        <f>+B42+B43</f>
        <v>4621790</v>
      </c>
      <c r="C44" s="15">
        <f>+C42+C43</f>
        <v>11370076</v>
      </c>
    </row>
    <row r="45" spans="1:3" ht="13.5" thickTop="1" x14ac:dyDescent="0.2">
      <c r="A45" s="16" t="s">
        <v>16</v>
      </c>
      <c r="B45" s="22"/>
    </row>
    <row r="46" spans="1:3" ht="14.25" x14ac:dyDescent="0.2">
      <c r="B46" s="1"/>
      <c r="C46" s="9"/>
    </row>
    <row r="47" spans="1:3" ht="14.25" x14ac:dyDescent="0.2">
      <c r="A47" s="10" t="s">
        <v>22</v>
      </c>
      <c r="B47" s="20">
        <v>320094</v>
      </c>
      <c r="C47" s="11">
        <f>486344+128+1642+1482</f>
        <v>489596</v>
      </c>
    </row>
    <row r="48" spans="1:3" ht="14.25" x14ac:dyDescent="0.2">
      <c r="A48" s="27" t="s">
        <v>21</v>
      </c>
      <c r="B48" s="28">
        <v>253159</v>
      </c>
      <c r="C48" s="29">
        <v>253159</v>
      </c>
    </row>
    <row r="49" spans="1:3" ht="15.75" thickBot="1" x14ac:dyDescent="0.3">
      <c r="A49" s="14" t="s">
        <v>25</v>
      </c>
      <c r="B49" s="15">
        <f>+B47-B48</f>
        <v>66935</v>
      </c>
      <c r="C49" s="15">
        <f>+C47-C48</f>
        <v>236437</v>
      </c>
    </row>
    <row r="50" spans="1:3" ht="15" thickTop="1" x14ac:dyDescent="0.2">
      <c r="A50" s="10"/>
      <c r="B50" s="30"/>
      <c r="C50" s="31"/>
    </row>
    <row r="51" spans="1:3" ht="15" thickBot="1" x14ac:dyDescent="0.25">
      <c r="A51" s="10"/>
      <c r="B51" s="30"/>
      <c r="C51" s="31"/>
    </row>
    <row r="52" spans="1:3" ht="15.75" thickBot="1" x14ac:dyDescent="0.3">
      <c r="A52" s="32" t="s">
        <v>26</v>
      </c>
      <c r="B52" s="33">
        <f>+B26+B47</f>
        <v>4874949</v>
      </c>
      <c r="C52" s="34">
        <f>+C26+C47</f>
        <v>11623235</v>
      </c>
    </row>
    <row r="53" spans="1:3" ht="15.75" thickBot="1" x14ac:dyDescent="0.3">
      <c r="A53" s="32" t="s">
        <v>27</v>
      </c>
      <c r="B53" s="33">
        <f>+B44+B48</f>
        <v>4874949</v>
      </c>
      <c r="C53" s="34">
        <f>+C44+C48</f>
        <v>11623235</v>
      </c>
    </row>
    <row r="54" spans="1:3" ht="12.75" x14ac:dyDescent="0.2">
      <c r="B54" s="1"/>
    </row>
    <row r="55" spans="1:3" ht="14.25" x14ac:dyDescent="0.2">
      <c r="B55" s="1"/>
      <c r="C55" s="17"/>
    </row>
    <row r="56" spans="1:3" ht="14.25" x14ac:dyDescent="0.2">
      <c r="B56" s="1"/>
      <c r="C56" s="17"/>
    </row>
    <row r="57" spans="1:3" ht="12.75" x14ac:dyDescent="0.2">
      <c r="B57" s="1"/>
    </row>
    <row r="58" spans="1:3" ht="12.75" x14ac:dyDescent="0.2">
      <c r="B58" s="1"/>
    </row>
    <row r="59" spans="1:3" ht="12.75" x14ac:dyDescent="0.2">
      <c r="B59" s="1"/>
    </row>
    <row r="60" spans="1:3" ht="12.75" x14ac:dyDescent="0.2">
      <c r="B60" s="1"/>
    </row>
    <row r="61" spans="1:3" ht="12.75" x14ac:dyDescent="0.2">
      <c r="B61" s="1"/>
    </row>
    <row r="62" spans="1:3" ht="12.75" x14ac:dyDescent="0.2"/>
    <row r="63" spans="1:3" ht="12.75" x14ac:dyDescent="0.2"/>
    <row r="64" spans="1:3" ht="12.75" x14ac:dyDescent="0.2"/>
    <row r="65" spans="2:3" ht="12.75" x14ac:dyDescent="0.2">
      <c r="B65" s="1"/>
      <c r="C65" s="1"/>
    </row>
    <row r="66" spans="2:3" ht="12.75" x14ac:dyDescent="0.2">
      <c r="B66" s="1"/>
      <c r="C66" s="1"/>
    </row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/>
    <row r="72" spans="2:3" ht="12.75" x14ac:dyDescent="0.2"/>
    <row r="73" spans="2:3" ht="12.75" x14ac:dyDescent="0.2"/>
    <row r="74" spans="2:3" ht="12.75" x14ac:dyDescent="0.2"/>
    <row r="75" spans="2:3" ht="12.75" x14ac:dyDescent="0.2"/>
    <row r="76" spans="2:3" ht="12.75" x14ac:dyDescent="0.2">
      <c r="B76" s="1"/>
      <c r="C76" s="1"/>
    </row>
    <row r="77" spans="2:3" ht="12.75" x14ac:dyDescent="0.2">
      <c r="B77" s="1"/>
      <c r="C77" s="1"/>
    </row>
    <row r="80" spans="2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/>
    <row r="83" spans="2:3" ht="12.75" x14ac:dyDescent="0.2"/>
    <row r="86" spans="2:3" ht="12.75" x14ac:dyDescent="0.2"/>
    <row r="87" spans="2:3" ht="12.75" x14ac:dyDescent="0.2"/>
    <row r="92" spans="2:3" ht="12.75" x14ac:dyDescent="0.2"/>
    <row r="93" spans="2:3" ht="12.75" x14ac:dyDescent="0.2"/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/>
    <row r="99" spans="2:3" ht="12.75" x14ac:dyDescent="0.2">
      <c r="B99" s="1"/>
      <c r="C99" s="1"/>
    </row>
    <row r="100" spans="2:3" ht="12.75" x14ac:dyDescent="0.2">
      <c r="B100" s="1"/>
      <c r="C100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7" orientation="portrait" useFirstPageNumber="1" r:id="rId1"/>
  <headerFooter alignWithMargins="0">
    <oddHeader>&amp;C&amp;"Arial,Kurzíva"Příloha č. 4 - Upravený rozpočet Olomouckého kraje na rok 2017 po schválení rozpočtových změn</oddHeader>
    <oddFooter xml:space="preserve">&amp;L&amp;"Arial,Kurzíva"Zastupitelstvo OK 27.2.2017
8.1. - Rozpočet Olomouckého kraje 2017 - rozpočtové změny 
Příloha č.4: Upravený rozpočet OK na rok 2017 po schválení rozpočtových změn&amp;R&amp;"Arial,Kurzíva"Strana &amp;P (celkem 27)&amp;"Arial,Obyčejné"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Příloha č. 1</vt:lpstr>
      <vt:lpstr>Příloha č. 2</vt:lpstr>
      <vt:lpstr>Příloha č. 3</vt:lpstr>
      <vt:lpstr>Příloha  č. 4</vt:lpstr>
      <vt:lpstr>'Příloha č. 1'!Oblast_tisku</vt:lpstr>
      <vt:lpstr>'Příloha č. 2'!Oblast_tisku</vt:lpstr>
      <vt:lpstr>'Příloha č. 3'!Oblast_tisku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2017-02-07T11:35:42Z</cp:lastPrinted>
  <dcterms:created xsi:type="dcterms:W3CDTF">2007-02-21T09:44:06Z</dcterms:created>
  <dcterms:modified xsi:type="dcterms:W3CDTF">2017-02-07T11:35:55Z</dcterms:modified>
</cp:coreProperties>
</file>