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>
    <definedName name="_xlnm.Print_Area" localSheetId="0">'List1'!$A$1:$H$224</definedName>
  </definedNames>
  <calcPr fullCalcOnLoad="1"/>
</workbook>
</file>

<file path=xl/sharedStrings.xml><?xml version="1.0" encoding="utf-8"?>
<sst xmlns="http://schemas.openxmlformats.org/spreadsheetml/2006/main" count="369" uniqueCount="169">
  <si>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</si>
  <si>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</si>
  <si>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</si>
  <si>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</si>
  <si>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</si>
  <si>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</si>
  <si>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</si>
  <si>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</si>
  <si>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</si>
  <si>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</si>
  <si>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Kulturní aktivity</t>
  </si>
  <si>
    <t>Finanční vypořádání s Ministerstvem obrany</t>
  </si>
  <si>
    <t>Neinv.transfery na provoz škol</t>
  </si>
  <si>
    <t>Finanční vypořádání s Ministerstvem životního prostředí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</si>
  <si>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</si>
  <si>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</si>
  <si>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</si>
  <si>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</si>
  <si>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</si>
  <si>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</si>
  <si>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Veřejné informační služby knihoven-neinv.</t>
  </si>
  <si>
    <t>Finanční vypořádání s Ministerstvem práce a sociálních věcí</t>
  </si>
  <si>
    <t>Finanční vypořádání s Úřadem vlády</t>
  </si>
  <si>
    <t>Spolupráce s franc.a vlámskými školami</t>
  </si>
  <si>
    <t>07131</t>
  </si>
  <si>
    <t>Finanční vypořádání s Ministerstvem vnitra</t>
  </si>
  <si>
    <t>Podpora koordinátorů romských poradců</t>
  </si>
  <si>
    <t>04001</t>
  </si>
  <si>
    <t>Náhrada škody způsobená chrán.živočichy</t>
  </si>
  <si>
    <t>Úhrada nákladů za likvidaci nepouž.léčiv</t>
  </si>
  <si>
    <t>Meliorace a hrazení bystřin v lesích-inv.</t>
  </si>
  <si>
    <t>29517</t>
  </si>
  <si>
    <t>Ministerstvo financí</t>
  </si>
  <si>
    <t>Podpora terénní sociální práce</t>
  </si>
  <si>
    <t>04428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</si>
  <si>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</si>
  <si>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</si>
  <si>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Dotace na výsadbu melioračních dřevin</t>
  </si>
  <si>
    <t>Dotace na činnost odb. lesního hospodáře</t>
  </si>
  <si>
    <t>Dotace pro Moravské divadlo Olomouc</t>
  </si>
  <si>
    <t>Dotace pro Moravskou filharmonii Olomouc</t>
  </si>
  <si>
    <t>Asistenti pedagogů v soukr. a církevních</t>
  </si>
  <si>
    <t>spec. školách</t>
  </si>
  <si>
    <t>Asistenti pedagogů pro děti, žáky a studenty</t>
  </si>
  <si>
    <t>se sociálním znevýhodněním</t>
  </si>
  <si>
    <t>Na činnost SDH obcí</t>
  </si>
  <si>
    <t>Finanční vypořádání s Ministerstvem dopravy</t>
  </si>
  <si>
    <t>Příspěvek na úhradu prokazatelné ztráty</t>
  </si>
  <si>
    <t>27355</t>
  </si>
  <si>
    <t>Program prevence kriminality</t>
  </si>
  <si>
    <t>Podpora škol s inkluzívním vzděláváním</t>
  </si>
  <si>
    <t>Zabránění vzniku a šíření TBC</t>
  </si>
  <si>
    <t>Finanční vypořádání s Ministerstvem zdravotnictví</t>
  </si>
  <si>
    <t>UZ 13307 Transfery na st. příspěvek-okamž. pomoc</t>
  </si>
  <si>
    <t>Úřad vlády</t>
  </si>
  <si>
    <t>Ministerstvo práce a soc. věcí</t>
  </si>
  <si>
    <t>Ministerstvo vnitra</t>
  </si>
  <si>
    <t>Ministerstvo vnitra - GŘ HZS</t>
  </si>
  <si>
    <t>Finanční vypořádání s Ministerstvem průmyslu a obchodu</t>
  </si>
  <si>
    <t>Činnost jednotných kontaktních míst</t>
  </si>
  <si>
    <t>Ministerstvo zemědělství</t>
  </si>
  <si>
    <t>Rozvojový program MŠMT pro děti-cizince</t>
  </si>
  <si>
    <t>Ministerstvo školství</t>
  </si>
  <si>
    <t>Účet OŠMT:</t>
  </si>
  <si>
    <t xml:space="preserve"> </t>
  </si>
  <si>
    <t>Vybavení škol - kompen. a rehab. pomůcky</t>
  </si>
  <si>
    <t>Podpora org.a ukončení stř.vzdělání - mat.</t>
  </si>
  <si>
    <t>zkouškou</t>
  </si>
  <si>
    <t>Dotace dvojjazyč.gymnáziím s výukou franc.</t>
  </si>
  <si>
    <t>Program protidrogové politiky</t>
  </si>
  <si>
    <t>Program podpory vzděl .nár. menšin</t>
  </si>
  <si>
    <t>Realizace integrace azylantů</t>
  </si>
  <si>
    <t xml:space="preserve">UZ 13233 OPLZZ se vypořádává až po ukončení projektu </t>
  </si>
  <si>
    <t xml:space="preserve">UZ   4001 Podpora koordinátorů rom. poradců  </t>
  </si>
  <si>
    <t>Majetkoprávní vypořádání pozemků pod komunikacemi</t>
  </si>
  <si>
    <t>Nedávkové transfery soc. služby</t>
  </si>
  <si>
    <t>Lesní hospodářské osnovy - inv.</t>
  </si>
  <si>
    <t>Excelence středních škol</t>
  </si>
  <si>
    <t>Zajištění bezplatné přípravy dětí azylantů</t>
  </si>
  <si>
    <t xml:space="preserve">UZ 33123 a UZ 33031 "EU peníze školám" se vypořádává až po ukončení projektu </t>
  </si>
  <si>
    <t>b) Obce Olomouckého kraje a příjemci dotace pro poskytovatele sociálních služeb</t>
  </si>
  <si>
    <t>a) Obce Olomouckého kraje</t>
  </si>
  <si>
    <t>Dotace na činnosti vykonávané obcemi s roz-</t>
  </si>
  <si>
    <t>šířenou působností v oblasti sociálně-právní</t>
  </si>
  <si>
    <t>ochrany dětí</t>
  </si>
  <si>
    <t>ze závazku veř. služby - veř. žel. os.doprava</t>
  </si>
  <si>
    <t>Financování připravenosti poskytovatele</t>
  </si>
  <si>
    <t>zdrav. záchranné služby na řešení mimořád-</t>
  </si>
  <si>
    <t>ných událostí a krizových situací podle zák.</t>
  </si>
  <si>
    <t>č.374/2011 Sb., o zdrav. záchr.  službě</t>
  </si>
  <si>
    <t>Meliorace a hrazení bystřin v lesích-neinv.</t>
  </si>
  <si>
    <t>29009</t>
  </si>
  <si>
    <t>Podpora zavádění diagnostických nástrojů</t>
  </si>
  <si>
    <t>Podpora odborného vzdělávání</t>
  </si>
  <si>
    <t>UZ 33155  Soukromé školy</t>
  </si>
  <si>
    <t>Ministestvo kultury</t>
  </si>
  <si>
    <t>UZ 60515008 a 60515945 "Tramvajová trať Nové Sady" se vypořádá až po ukončení projektu</t>
  </si>
  <si>
    <t>Transfery na SP zřiz. zařízení pro děti vyžadující okamžitou pomoc</t>
  </si>
  <si>
    <t xml:space="preserve">Soutěže </t>
  </si>
  <si>
    <t>Přímé náklady na vzdělávání</t>
  </si>
  <si>
    <t>Program soc. prevence a prev. kriminality</t>
  </si>
  <si>
    <t>UZ 29517 Meliorace a hrazení bystřin-inv.</t>
  </si>
  <si>
    <t>poskytnuto                         k 31.12.2014</t>
  </si>
  <si>
    <t>použito                               k 31.12.2014</t>
  </si>
  <si>
    <t>zůstatek na účtě Olomouckého kraje k 31.12.2014</t>
  </si>
  <si>
    <t>poukázáno od příspěvkových organizací v roce 2015</t>
  </si>
  <si>
    <t>poukázáno od obcí  v roce 2015</t>
  </si>
  <si>
    <t>poukázáno od příspěvkových orgranizací v roce 2015</t>
  </si>
  <si>
    <t>poukázáno od obcí a   poskyt. soc služeb v roce 2015</t>
  </si>
  <si>
    <t>poukázáno od obcí v roce 2015</t>
  </si>
  <si>
    <t>poukázáno od dopravců v roce 2015</t>
  </si>
  <si>
    <t>poukázáno od příspěvkových organizací, obcí        v roce 2015</t>
  </si>
  <si>
    <t>ISO C Výkupy předmětů</t>
  </si>
  <si>
    <t>ISO D Preventivní ochrana před vlivy prostředí</t>
  </si>
  <si>
    <t>UZ 29009 Meliorace a hrazení bystřin-neinv.</t>
  </si>
  <si>
    <t>Ministerstvo kultury</t>
  </si>
  <si>
    <t>Příspěvek na ekolog.a k přírodě šetrné tech.</t>
  </si>
  <si>
    <t>29015</t>
  </si>
  <si>
    <t>Příspěvek na podporu ohrož.druhů zvířat</t>
  </si>
  <si>
    <t>29096</t>
  </si>
  <si>
    <t>Ostatní neinvestiční dotace obcím a krajům</t>
  </si>
  <si>
    <t>Nedávkové transfery na podporu rodiny</t>
  </si>
  <si>
    <t>Volby do zastupitelstev obcí</t>
  </si>
  <si>
    <t>Volby do 1/3 Senátu Parlamentu ČR a do</t>
  </si>
  <si>
    <t>zastupitelstev obcí</t>
  </si>
  <si>
    <t>Volby do Evropského parlamentu</t>
  </si>
  <si>
    <t>Volby do zastupitelstev obcí - Líšná</t>
  </si>
  <si>
    <t>Náhrada škody způsobená vybranými zvláš-</t>
  </si>
  <si>
    <t>tě chráněnými živočichy - město Litovel</t>
  </si>
  <si>
    <t xml:space="preserve">Volby do 1/3 Senátu Parlamentu ČR a do </t>
  </si>
  <si>
    <t>Podpora dalšího vzdělávání učitelů odbor-</t>
  </si>
  <si>
    <t>ných předmětů v prostředí reálné praxe</t>
  </si>
  <si>
    <t>Další cizí jazyk</t>
  </si>
  <si>
    <t>Podpora školních psychologů, speciálních</t>
  </si>
  <si>
    <t>pedagogů a metodiků-specialistů</t>
  </si>
  <si>
    <t>Zvýšení platů pedagogických pracovníků RgŠ</t>
  </si>
  <si>
    <t>UZ 98074 Volby do zastupitelstev obcí</t>
  </si>
  <si>
    <t>UZ 98348 Volby do Evropského parlamentu</t>
  </si>
  <si>
    <t>UZ 98187 Volby do 1/3 Senátu Parlamentu ČR a</t>
  </si>
  <si>
    <t xml:space="preserve">                   do zastupitelstev obcí</t>
  </si>
  <si>
    <t>UZ 98278 Náhrada škody způsobená vybranými</t>
  </si>
  <si>
    <t xml:space="preserve">                   zvláště chráněnými živočichy   </t>
  </si>
  <si>
    <t xml:space="preserve">UZ 33264 Evropská jazyková cena LABEL není předmětem finančního vypořádání </t>
  </si>
  <si>
    <t>Program podpory vzdělávání nár. menšin</t>
  </si>
  <si>
    <t>UZ 33123  "EU peníze školám" , UZ 33019 "Individuální projekt ostatní OP VK-neinv.-EU"  se vypořádává až po ukončení projektu</t>
  </si>
  <si>
    <t>poukázáno od příspěvkových  orgranizací, obcí      v roce 2015</t>
  </si>
  <si>
    <t>Veřejné informační služby knihoven-inv.</t>
  </si>
  <si>
    <t xml:space="preserve">UZ 14012, 14013, 14023   OPLZZ se vypořádává až po ukončení projektu </t>
  </si>
  <si>
    <t>Zvýšení platů pracovníků reg. školství</t>
  </si>
  <si>
    <t>vráceno               v průběhu roku ÚV</t>
  </si>
  <si>
    <t>vráceno               v průběhu roku MO</t>
  </si>
  <si>
    <t>vráceno               v průběhu roku MF</t>
  </si>
  <si>
    <t>vráceno               v průběhu roku MPSV</t>
  </si>
  <si>
    <t>vráceno                v průběhu roku MPSV</t>
  </si>
  <si>
    <t>vráceno               v průběhu roku MV</t>
  </si>
  <si>
    <t>vráceno               v průběhu roku MŽP</t>
  </si>
  <si>
    <t>vráceno               v průběhu roku MD</t>
  </si>
  <si>
    <t>vráceno                v průběhu roku MZe</t>
  </si>
  <si>
    <t>vráceno               v průběhu roku MZe</t>
  </si>
  <si>
    <t>vráceno               v průběhu roku MŠMT</t>
  </si>
  <si>
    <t>vráceno               v průběhu roku MK</t>
  </si>
  <si>
    <t>vráceno               v průběhu roku MZdr.</t>
  </si>
  <si>
    <t>vráceno               v průběhu roku MPO</t>
  </si>
  <si>
    <t>Podpora logopedické prevence v předškolním vzdělávání</t>
  </si>
  <si>
    <t>v Kč</t>
  </si>
  <si>
    <t>10. Vyúčtování finančních vztahů ke státnímu rozpočtu za rok 2014</t>
  </si>
  <si>
    <t>Zůstatky na účtu OK - celkem:</t>
  </si>
  <si>
    <t xml:space="preserve">Vratky do SR - celkem : </t>
  </si>
  <si>
    <t xml:space="preserve">Vratky do SR - celkem: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</si>
</sst>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4" fontId="4" fillId="35" borderId="0" xfId="0" applyNumberFormat="1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4" xfId="0" applyFont="1" applyFill="1" applyBorder="1" applyAlignment="1">
      <alignment horizontal="left" vertical="justify"/>
    </xf>
    <xf numFmtId="0" fontId="0" fillId="34" borderId="1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34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36" borderId="0" xfId="0" applyFill="1" applyAlignment="1">
      <alignment/>
    </xf>
    <xf numFmtId="0" fontId="8" fillId="0" borderId="0" xfId="0" applyNumberFormat="1" applyFont="1" applyAlignment="1">
      <alignment/>
    </xf>
    <xf numFmtId="8" fontId="43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showGridLines="0" tabSelected="1" view="pageBreakPreview" zoomScaleNormal="90" zoomScaleSheetLayoutView="100" zoomScalePageLayoutView="0" workbookViewId="0" topLeftCell="A1">
      <selection activeCell="C229" sqref="C229"/>
    </sheetView>
  </sheetViews>
  <sheetFormatPr defaultColWidth="9.140625" defaultRowHeight="12.75"/>
  <cols>
    <col min="1" max="1" width="39.85156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6.421875" style="0" customWidth="1"/>
    <col min="8" max="8" width="19.28125" style="0" customWidth="1"/>
    <col min="9" max="9" width="11.00390625" style="0" bestFit="1" customWidth="1"/>
  </cols>
  <sheetData>
    <row r="1" spans="1:8" ht="18">
      <c r="A1" s="24" t="s">
        <v>165</v>
      </c>
      <c r="B1" s="25"/>
      <c r="C1" s="25"/>
      <c r="D1" s="25"/>
      <c r="E1" s="25"/>
      <c r="F1" s="25"/>
      <c r="G1" s="25"/>
      <c r="H1" s="25"/>
    </row>
    <row r="2" spans="1:8" ht="18">
      <c r="A2" s="24"/>
      <c r="B2" s="25"/>
      <c r="C2" s="25"/>
      <c r="D2" s="25"/>
      <c r="E2" s="25"/>
      <c r="F2" s="25"/>
      <c r="G2" s="25"/>
      <c r="H2" s="25"/>
    </row>
    <row r="3" s="97" customFormat="1" ht="15.75">
      <c r="A3" s="98" t="s">
        <v>22</v>
      </c>
    </row>
    <row r="4" spans="1:8" s="97" customFormat="1" ht="15.75">
      <c r="A4" s="96" t="s">
        <v>16</v>
      </c>
      <c r="H4" s="99" t="s">
        <v>164</v>
      </c>
    </row>
    <row r="5" spans="1:8" ht="48">
      <c r="A5" s="2" t="s">
        <v>0</v>
      </c>
      <c r="B5" s="3" t="s">
        <v>1</v>
      </c>
      <c r="C5" s="4" t="s">
        <v>102</v>
      </c>
      <c r="D5" s="4" t="s">
        <v>103</v>
      </c>
      <c r="E5" s="4" t="s">
        <v>149</v>
      </c>
      <c r="F5" s="4" t="s">
        <v>104</v>
      </c>
      <c r="G5" s="4" t="s">
        <v>105</v>
      </c>
      <c r="H5" s="4" t="s">
        <v>2</v>
      </c>
    </row>
    <row r="6" spans="1:8" ht="12.75">
      <c r="A6" s="43" t="s">
        <v>26</v>
      </c>
      <c r="B6" s="46" t="s">
        <v>27</v>
      </c>
      <c r="C6" s="31">
        <v>450000</v>
      </c>
      <c r="D6" s="31">
        <v>443285.79</v>
      </c>
      <c r="E6" s="31">
        <v>0</v>
      </c>
      <c r="F6" s="32">
        <v>6714.21</v>
      </c>
      <c r="G6" s="31">
        <v>0</v>
      </c>
      <c r="H6" s="31">
        <v>6714.21</v>
      </c>
    </row>
    <row r="7" spans="1:8" ht="15">
      <c r="A7" s="117" t="s">
        <v>4</v>
      </c>
      <c r="B7" s="118"/>
      <c r="C7" s="14">
        <f aca="true" t="shared" si="0" ref="C7:H7">SUM(C6:C6)</f>
        <v>450000</v>
      </c>
      <c r="D7" s="14">
        <f t="shared" si="0"/>
        <v>443285.79</v>
      </c>
      <c r="E7" s="14">
        <f t="shared" si="0"/>
        <v>0</v>
      </c>
      <c r="F7" s="14">
        <f t="shared" si="0"/>
        <v>6714.21</v>
      </c>
      <c r="G7" s="14">
        <f t="shared" si="0"/>
        <v>0</v>
      </c>
      <c r="H7" s="14">
        <f t="shared" si="0"/>
        <v>6714.21</v>
      </c>
    </row>
    <row r="8" s="97" customFormat="1" ht="15.75">
      <c r="A8" s="98"/>
    </row>
    <row r="9" spans="1:8" s="97" customFormat="1" ht="15.75">
      <c r="A9" s="96" t="s">
        <v>17</v>
      </c>
      <c r="H9" s="99" t="s">
        <v>164</v>
      </c>
    </row>
    <row r="10" spans="1:8" ht="48">
      <c r="A10" s="2" t="s">
        <v>0</v>
      </c>
      <c r="B10" s="3" t="s">
        <v>1</v>
      </c>
      <c r="C10" s="4" t="s">
        <v>102</v>
      </c>
      <c r="D10" s="4" t="s">
        <v>103</v>
      </c>
      <c r="E10" s="4" t="s">
        <v>149</v>
      </c>
      <c r="F10" s="4" t="s">
        <v>104</v>
      </c>
      <c r="G10" s="4" t="s">
        <v>106</v>
      </c>
      <c r="H10" s="4" t="s">
        <v>2</v>
      </c>
    </row>
    <row r="11" spans="1:8" ht="12.75">
      <c r="A11" s="43" t="s">
        <v>33</v>
      </c>
      <c r="B11" s="46" t="s">
        <v>34</v>
      </c>
      <c r="C11" s="31">
        <v>523000</v>
      </c>
      <c r="D11" s="31">
        <v>510480</v>
      </c>
      <c r="E11" s="31">
        <v>0</v>
      </c>
      <c r="F11" s="32">
        <v>0</v>
      </c>
      <c r="G11" s="31">
        <v>12520</v>
      </c>
      <c r="H11" s="31">
        <v>12520</v>
      </c>
    </row>
    <row r="12" spans="1:8" ht="15">
      <c r="A12" s="117" t="s">
        <v>4</v>
      </c>
      <c r="B12" s="118"/>
      <c r="C12" s="14">
        <f aca="true" t="shared" si="1" ref="C12:H12">SUM(C11:C11)</f>
        <v>523000</v>
      </c>
      <c r="D12" s="14">
        <f t="shared" si="1"/>
        <v>510480</v>
      </c>
      <c r="E12" s="14">
        <f t="shared" si="1"/>
        <v>0</v>
      </c>
      <c r="F12" s="14">
        <f t="shared" si="1"/>
        <v>0</v>
      </c>
      <c r="G12" s="14">
        <f t="shared" si="1"/>
        <v>12520</v>
      </c>
      <c r="H12" s="14">
        <f t="shared" si="1"/>
        <v>12520</v>
      </c>
    </row>
    <row r="15" ht="18">
      <c r="A15" s="1" t="s">
        <v>11</v>
      </c>
    </row>
    <row r="16" spans="1:8" s="97" customFormat="1" ht="15.75">
      <c r="A16" s="96" t="s">
        <v>16</v>
      </c>
      <c r="H16" s="99" t="s">
        <v>164</v>
      </c>
    </row>
    <row r="17" spans="1:8" ht="48">
      <c r="A17" s="2" t="s">
        <v>0</v>
      </c>
      <c r="B17" s="3" t="s">
        <v>1</v>
      </c>
      <c r="C17" s="4" t="s">
        <v>102</v>
      </c>
      <c r="D17" s="4" t="s">
        <v>103</v>
      </c>
      <c r="E17" s="4" t="s">
        <v>150</v>
      </c>
      <c r="F17" s="4" t="s">
        <v>104</v>
      </c>
      <c r="G17" s="83" t="s">
        <v>105</v>
      </c>
      <c r="H17" s="4" t="s">
        <v>2</v>
      </c>
    </row>
    <row r="18" spans="1:8" ht="12.75">
      <c r="A18" s="44" t="s">
        <v>12</v>
      </c>
      <c r="B18" s="47" t="s">
        <v>24</v>
      </c>
      <c r="C18" s="8">
        <v>2300000</v>
      </c>
      <c r="D18" s="8">
        <v>2300000</v>
      </c>
      <c r="E18" s="8">
        <v>0</v>
      </c>
      <c r="F18" s="9">
        <v>0</v>
      </c>
      <c r="G18" s="8">
        <v>0</v>
      </c>
      <c r="H18" s="8">
        <v>0</v>
      </c>
    </row>
    <row r="19" spans="1:8" ht="15">
      <c r="A19" s="117" t="s">
        <v>4</v>
      </c>
      <c r="B19" s="118"/>
      <c r="C19" s="14">
        <f aca="true" t="shared" si="2" ref="C19:H19">SUM(C18:C18)</f>
        <v>2300000</v>
      </c>
      <c r="D19" s="14">
        <f t="shared" si="2"/>
        <v>2300000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="97" customFormat="1" ht="15.75">
      <c r="A30" s="98" t="s">
        <v>7</v>
      </c>
    </row>
    <row r="31" spans="1:8" s="97" customFormat="1" ht="15" customHeight="1">
      <c r="A31" s="96" t="s">
        <v>16</v>
      </c>
      <c r="H31" s="99" t="s">
        <v>164</v>
      </c>
    </row>
    <row r="32" spans="1:8" s="5" customFormat="1" ht="48">
      <c r="A32" s="2" t="s">
        <v>0</v>
      </c>
      <c r="B32" s="3" t="s">
        <v>1</v>
      </c>
      <c r="C32" s="4" t="s">
        <v>102</v>
      </c>
      <c r="D32" s="4" t="s">
        <v>103</v>
      </c>
      <c r="E32" s="4" t="s">
        <v>151</v>
      </c>
      <c r="F32" s="4" t="s">
        <v>104</v>
      </c>
      <c r="G32" s="84" t="s">
        <v>105</v>
      </c>
      <c r="H32" s="4" t="s">
        <v>2</v>
      </c>
    </row>
    <row r="33" spans="1:8" s="5" customFormat="1" ht="12.75">
      <c r="A33" s="80" t="s">
        <v>122</v>
      </c>
      <c r="B33" s="26">
        <v>98074</v>
      </c>
      <c r="C33" s="27">
        <v>15000</v>
      </c>
      <c r="D33" s="27">
        <v>417.26</v>
      </c>
      <c r="E33" s="27">
        <v>0</v>
      </c>
      <c r="F33" s="28">
        <v>14582.74</v>
      </c>
      <c r="G33" s="27">
        <v>0</v>
      </c>
      <c r="H33" s="27">
        <v>14582.74</v>
      </c>
    </row>
    <row r="34" spans="1:8" s="5" customFormat="1" ht="14.25" customHeight="1">
      <c r="A34" s="80" t="s">
        <v>123</v>
      </c>
      <c r="B34" s="115">
        <v>98187</v>
      </c>
      <c r="C34" s="107">
        <v>100000</v>
      </c>
      <c r="D34" s="107">
        <v>19465.5</v>
      </c>
      <c r="E34" s="107">
        <v>0</v>
      </c>
      <c r="F34" s="107">
        <v>80534.5</v>
      </c>
      <c r="G34" s="107">
        <v>0</v>
      </c>
      <c r="H34" s="107">
        <v>80534.5</v>
      </c>
    </row>
    <row r="35" spans="1:8" s="5" customFormat="1" ht="14.25" customHeight="1">
      <c r="A35" s="80" t="s">
        <v>124</v>
      </c>
      <c r="B35" s="116"/>
      <c r="C35" s="109"/>
      <c r="D35" s="109"/>
      <c r="E35" s="109"/>
      <c r="F35" s="109"/>
      <c r="G35" s="109"/>
      <c r="H35" s="109"/>
    </row>
    <row r="36" spans="1:8" s="5" customFormat="1" ht="14.25" customHeight="1">
      <c r="A36" s="80" t="s">
        <v>125</v>
      </c>
      <c r="B36" s="88">
        <v>98348</v>
      </c>
      <c r="C36" s="90">
        <v>100000</v>
      </c>
      <c r="D36" s="27">
        <v>31028.55</v>
      </c>
      <c r="E36" s="27">
        <v>0</v>
      </c>
      <c r="F36" s="28">
        <v>68971.45</v>
      </c>
      <c r="G36" s="27">
        <v>0</v>
      </c>
      <c r="H36" s="27">
        <v>68971.45</v>
      </c>
    </row>
    <row r="37" spans="1:8" s="19" customFormat="1" ht="14.25" customHeight="1">
      <c r="A37" s="20" t="s">
        <v>28</v>
      </c>
      <c r="B37" s="57">
        <v>98278</v>
      </c>
      <c r="C37" s="21">
        <v>573399.77</v>
      </c>
      <c r="D37" s="21">
        <v>573399.3</v>
      </c>
      <c r="E37" s="21">
        <v>0</v>
      </c>
      <c r="F37" s="22">
        <v>0.47</v>
      </c>
      <c r="G37" s="21">
        <v>0</v>
      </c>
      <c r="H37" s="21">
        <v>0.47</v>
      </c>
    </row>
    <row r="38" spans="1:8" s="18" customFormat="1" ht="14.25" customHeight="1">
      <c r="A38" s="10" t="s">
        <v>29</v>
      </c>
      <c r="B38" s="58">
        <v>98297</v>
      </c>
      <c r="C38" s="21">
        <v>512915.1</v>
      </c>
      <c r="D38" s="21">
        <v>512915.1</v>
      </c>
      <c r="E38" s="21">
        <v>0</v>
      </c>
      <c r="F38" s="22">
        <v>0</v>
      </c>
      <c r="G38" s="21">
        <v>0</v>
      </c>
      <c r="H38" s="21">
        <v>0</v>
      </c>
    </row>
    <row r="39" spans="1:8" s="19" customFormat="1" ht="14.25" customHeight="1">
      <c r="A39" s="49" t="s">
        <v>51</v>
      </c>
      <c r="B39" s="59">
        <v>98335</v>
      </c>
      <c r="C39" s="34">
        <v>1918688.42</v>
      </c>
      <c r="D39" s="34">
        <v>1918688.42</v>
      </c>
      <c r="E39" s="34">
        <v>0</v>
      </c>
      <c r="F39" s="35">
        <v>0</v>
      </c>
      <c r="G39" s="34">
        <v>0</v>
      </c>
      <c r="H39" s="34">
        <v>0</v>
      </c>
    </row>
    <row r="40" spans="1:8" s="19" customFormat="1" ht="30" customHeight="1">
      <c r="A40" s="71" t="s">
        <v>74</v>
      </c>
      <c r="B40" s="57">
        <v>98861</v>
      </c>
      <c r="C40" s="21">
        <v>710339</v>
      </c>
      <c r="D40" s="21">
        <v>710339</v>
      </c>
      <c r="E40" s="21">
        <v>0</v>
      </c>
      <c r="F40" s="22">
        <v>0</v>
      </c>
      <c r="G40" s="21">
        <v>0</v>
      </c>
      <c r="H40" s="21">
        <v>0</v>
      </c>
    </row>
    <row r="41" spans="1:8" s="15" customFormat="1" ht="15">
      <c r="A41" s="117" t="s">
        <v>4</v>
      </c>
      <c r="B41" s="118"/>
      <c r="C41" s="14">
        <f aca="true" t="shared" si="3" ref="C41:H41">SUM(C33:C40)</f>
        <v>3930342.29</v>
      </c>
      <c r="D41" s="14">
        <f t="shared" si="3"/>
        <v>3766253.13</v>
      </c>
      <c r="E41" s="14">
        <f t="shared" si="3"/>
        <v>0</v>
      </c>
      <c r="F41" s="14">
        <f t="shared" si="3"/>
        <v>164089.16</v>
      </c>
      <c r="G41" s="14">
        <f t="shared" si="3"/>
        <v>0</v>
      </c>
      <c r="H41" s="14">
        <f t="shared" si="3"/>
        <v>164089.16</v>
      </c>
    </row>
    <row r="42" spans="1:8" s="15" customFormat="1" ht="15">
      <c r="A42" s="55"/>
      <c r="B42" s="37"/>
      <c r="C42" s="33"/>
      <c r="D42" s="33"/>
      <c r="E42" s="33"/>
      <c r="F42" s="33"/>
      <c r="G42" s="33"/>
      <c r="H42" s="33"/>
    </row>
    <row r="43" spans="1:8" s="97" customFormat="1" ht="15.75">
      <c r="A43" s="96" t="s">
        <v>17</v>
      </c>
      <c r="H43" s="99" t="s">
        <v>164</v>
      </c>
    </row>
    <row r="44" spans="1:8" ht="48">
      <c r="A44" s="2" t="s">
        <v>0</v>
      </c>
      <c r="B44" s="3" t="s">
        <v>1</v>
      </c>
      <c r="C44" s="4" t="s">
        <v>102</v>
      </c>
      <c r="D44" s="4" t="s">
        <v>103</v>
      </c>
      <c r="E44" s="4" t="s">
        <v>151</v>
      </c>
      <c r="F44" s="4" t="s">
        <v>104</v>
      </c>
      <c r="G44" s="4" t="s">
        <v>106</v>
      </c>
      <c r="H44" s="4" t="s">
        <v>2</v>
      </c>
    </row>
    <row r="45" spans="1:8" ht="12.75" customHeight="1">
      <c r="A45" s="70" t="s">
        <v>126</v>
      </c>
      <c r="B45" s="26">
        <v>98074</v>
      </c>
      <c r="C45" s="27">
        <v>25000</v>
      </c>
      <c r="D45" s="27">
        <v>13275</v>
      </c>
      <c r="E45" s="27">
        <v>0</v>
      </c>
      <c r="F45" s="28">
        <v>0</v>
      </c>
      <c r="G45" s="27">
        <v>11725</v>
      </c>
      <c r="H45" s="27">
        <v>11725</v>
      </c>
    </row>
    <row r="46" spans="1:8" ht="12.75" customHeight="1">
      <c r="A46" s="70" t="s">
        <v>125</v>
      </c>
      <c r="B46" s="26">
        <v>98348</v>
      </c>
      <c r="C46" s="27">
        <v>22920000</v>
      </c>
      <c r="D46" s="27">
        <v>21217928.59</v>
      </c>
      <c r="E46" s="27">
        <v>28409</v>
      </c>
      <c r="F46" s="28">
        <v>0</v>
      </c>
      <c r="G46" s="27">
        <v>1673662.41</v>
      </c>
      <c r="H46" s="27">
        <v>1673662.41</v>
      </c>
    </row>
    <row r="47" spans="1:8" ht="12.75" customHeight="1">
      <c r="A47" s="80" t="s">
        <v>127</v>
      </c>
      <c r="B47" s="115">
        <v>98278</v>
      </c>
      <c r="C47" s="107">
        <v>21780</v>
      </c>
      <c r="D47" s="107">
        <v>21780</v>
      </c>
      <c r="E47" s="107">
        <v>0</v>
      </c>
      <c r="F47" s="107">
        <v>0</v>
      </c>
      <c r="G47" s="107">
        <v>0</v>
      </c>
      <c r="H47" s="107">
        <v>0</v>
      </c>
    </row>
    <row r="48" spans="1:8" ht="12.75" customHeight="1">
      <c r="A48" s="80" t="s">
        <v>128</v>
      </c>
      <c r="B48" s="116"/>
      <c r="C48" s="109"/>
      <c r="D48" s="109"/>
      <c r="E48" s="109"/>
      <c r="F48" s="109"/>
      <c r="G48" s="109"/>
      <c r="H48" s="109"/>
    </row>
    <row r="49" spans="1:8" ht="12.75" customHeight="1">
      <c r="A49" s="80" t="s">
        <v>129</v>
      </c>
      <c r="B49" s="115">
        <v>98187</v>
      </c>
      <c r="C49" s="107">
        <v>25125000</v>
      </c>
      <c r="D49" s="107">
        <v>24572112.46</v>
      </c>
      <c r="E49" s="107">
        <v>22815</v>
      </c>
      <c r="F49" s="107">
        <v>0</v>
      </c>
      <c r="G49" s="107">
        <v>530072.54</v>
      </c>
      <c r="H49" s="107">
        <v>530072.54</v>
      </c>
    </row>
    <row r="50" spans="1:8" ht="12.75" customHeight="1">
      <c r="A50" s="70" t="s">
        <v>124</v>
      </c>
      <c r="B50" s="119"/>
      <c r="C50" s="108"/>
      <c r="D50" s="108"/>
      <c r="E50" s="108"/>
      <c r="F50" s="108"/>
      <c r="G50" s="108"/>
      <c r="H50" s="108"/>
    </row>
    <row r="51" spans="1:8" ht="15">
      <c r="A51" s="117" t="s">
        <v>4</v>
      </c>
      <c r="B51" s="118"/>
      <c r="C51" s="14">
        <f aca="true" t="shared" si="4" ref="C51:H51">SUM(C45:C49)</f>
        <v>48091780</v>
      </c>
      <c r="D51" s="14">
        <f t="shared" si="4"/>
        <v>45825096.05</v>
      </c>
      <c r="E51" s="14">
        <f t="shared" si="4"/>
        <v>51224</v>
      </c>
      <c r="F51" s="14">
        <f t="shared" si="4"/>
        <v>0</v>
      </c>
      <c r="G51" s="14">
        <f t="shared" si="4"/>
        <v>2215459.95</v>
      </c>
      <c r="H51" s="14">
        <f t="shared" si="4"/>
        <v>2215459.95</v>
      </c>
    </row>
    <row r="52" s="97" customFormat="1" ht="15">
      <c r="A52" s="100"/>
    </row>
    <row r="53" s="97" customFormat="1" ht="15.75">
      <c r="A53" s="98" t="s">
        <v>21</v>
      </c>
    </row>
    <row r="54" spans="1:8" s="97" customFormat="1" ht="15.75">
      <c r="A54" s="96" t="s">
        <v>16</v>
      </c>
      <c r="H54" s="101" t="s">
        <v>164</v>
      </c>
    </row>
    <row r="55" spans="1:8" ht="48">
      <c r="A55" s="2" t="s">
        <v>0</v>
      </c>
      <c r="B55" s="3" t="s">
        <v>1</v>
      </c>
      <c r="C55" s="4" t="s">
        <v>102</v>
      </c>
      <c r="D55" s="4" t="s">
        <v>103</v>
      </c>
      <c r="E55" s="4" t="s">
        <v>152</v>
      </c>
      <c r="F55" s="4" t="s">
        <v>104</v>
      </c>
      <c r="G55" s="83" t="s">
        <v>107</v>
      </c>
      <c r="H55" s="4" t="s">
        <v>2</v>
      </c>
    </row>
    <row r="56" spans="1:8" ht="24.75" customHeight="1">
      <c r="A56" s="62" t="s">
        <v>97</v>
      </c>
      <c r="B56" s="85">
        <v>13307</v>
      </c>
      <c r="C56" s="89">
        <v>14500000</v>
      </c>
      <c r="D56" s="89">
        <v>12165320</v>
      </c>
      <c r="E56" s="27">
        <v>0</v>
      </c>
      <c r="F56" s="28">
        <v>2334680</v>
      </c>
      <c r="G56" s="27">
        <v>0</v>
      </c>
      <c r="H56" s="27">
        <v>2334680</v>
      </c>
    </row>
    <row r="57" spans="1:8" ht="15">
      <c r="A57" s="117" t="s">
        <v>4</v>
      </c>
      <c r="B57" s="118"/>
      <c r="C57" s="14">
        <f aca="true" t="shared" si="5" ref="C57:H57">SUM(C56:C56)</f>
        <v>14500000</v>
      </c>
      <c r="D57" s="14">
        <f t="shared" si="5"/>
        <v>12165320</v>
      </c>
      <c r="E57" s="14">
        <f t="shared" si="5"/>
        <v>0</v>
      </c>
      <c r="F57" s="14">
        <f t="shared" si="5"/>
        <v>2334680</v>
      </c>
      <c r="G57" s="14">
        <f t="shared" si="5"/>
        <v>0</v>
      </c>
      <c r="H57" s="14">
        <f t="shared" si="5"/>
        <v>2334680</v>
      </c>
    </row>
    <row r="58" spans="1:8" ht="15">
      <c r="A58" s="51" t="s">
        <v>72</v>
      </c>
      <c r="B58" s="37"/>
      <c r="C58" s="33"/>
      <c r="D58" s="33"/>
      <c r="E58" s="33"/>
      <c r="F58" s="33"/>
      <c r="G58" s="33"/>
      <c r="H58" s="33"/>
    </row>
    <row r="59" spans="1:8" ht="15.75">
      <c r="A59" s="96" t="s">
        <v>80</v>
      </c>
      <c r="H59" s="99" t="s">
        <v>164</v>
      </c>
    </row>
    <row r="60" spans="1:8" ht="48">
      <c r="A60" s="2" t="s">
        <v>0</v>
      </c>
      <c r="B60" s="3" t="s">
        <v>1</v>
      </c>
      <c r="C60" s="4" t="s">
        <v>102</v>
      </c>
      <c r="D60" s="4" t="s">
        <v>103</v>
      </c>
      <c r="E60" s="4" t="s">
        <v>153</v>
      </c>
      <c r="F60" s="4" t="s">
        <v>104</v>
      </c>
      <c r="G60" s="4" t="s">
        <v>108</v>
      </c>
      <c r="H60" s="4" t="s">
        <v>2</v>
      </c>
    </row>
    <row r="61" spans="1:8" ht="12.75">
      <c r="A61" s="62" t="s">
        <v>121</v>
      </c>
      <c r="B61" s="26">
        <v>13005</v>
      </c>
      <c r="C61" s="27">
        <v>500000</v>
      </c>
      <c r="D61" s="27">
        <v>500000</v>
      </c>
      <c r="E61" s="27">
        <v>0</v>
      </c>
      <c r="F61" s="28">
        <v>0</v>
      </c>
      <c r="G61" s="27">
        <v>0</v>
      </c>
      <c r="H61" s="27">
        <v>0</v>
      </c>
    </row>
    <row r="62" spans="1:8" ht="12.75">
      <c r="A62" s="62" t="s">
        <v>82</v>
      </c>
      <c r="B62" s="115">
        <v>13011</v>
      </c>
      <c r="C62" s="107">
        <v>61037867.98</v>
      </c>
      <c r="D62" s="107">
        <v>59459688.34</v>
      </c>
      <c r="E62" s="107">
        <v>1480420</v>
      </c>
      <c r="F62" s="107">
        <v>0</v>
      </c>
      <c r="G62" s="107">
        <v>97759.64</v>
      </c>
      <c r="H62" s="107">
        <v>97759.64</v>
      </c>
    </row>
    <row r="63" spans="1:8" ht="12.75">
      <c r="A63" s="62" t="s">
        <v>83</v>
      </c>
      <c r="B63" s="116"/>
      <c r="C63" s="109"/>
      <c r="D63" s="109"/>
      <c r="E63" s="109"/>
      <c r="F63" s="109"/>
      <c r="G63" s="109"/>
      <c r="H63" s="109"/>
    </row>
    <row r="64" spans="1:8" ht="12.75">
      <c r="A64" s="62" t="s">
        <v>84</v>
      </c>
      <c r="B64" s="116"/>
      <c r="C64" s="109"/>
      <c r="D64" s="109"/>
      <c r="E64" s="109"/>
      <c r="F64" s="109"/>
      <c r="G64" s="109"/>
      <c r="H64" s="109"/>
    </row>
    <row r="65" spans="1:8" ht="12.75">
      <c r="A65" s="62" t="s">
        <v>75</v>
      </c>
      <c r="B65" s="26">
        <v>13305</v>
      </c>
      <c r="C65" s="72">
        <v>590428770</v>
      </c>
      <c r="D65" s="27">
        <v>589058509.72</v>
      </c>
      <c r="E65" s="27">
        <v>638000</v>
      </c>
      <c r="F65" s="28">
        <v>0</v>
      </c>
      <c r="G65" s="27">
        <v>732260.28</v>
      </c>
      <c r="H65" s="27">
        <v>732260.28</v>
      </c>
    </row>
    <row r="66" spans="1:8" ht="15">
      <c r="A66" s="117" t="s">
        <v>4</v>
      </c>
      <c r="B66" s="118"/>
      <c r="C66" s="14">
        <f aca="true" t="shared" si="6" ref="C66:H66">SUM(C61:C65)</f>
        <v>651966637.98</v>
      </c>
      <c r="D66" s="14">
        <f t="shared" si="6"/>
        <v>649018198.0600001</v>
      </c>
      <c r="E66" s="14">
        <f t="shared" si="6"/>
        <v>2118420</v>
      </c>
      <c r="F66" s="14">
        <f t="shared" si="6"/>
        <v>0</v>
      </c>
      <c r="G66" s="14">
        <f t="shared" si="6"/>
        <v>830019.92</v>
      </c>
      <c r="H66" s="14">
        <f t="shared" si="6"/>
        <v>830019.92</v>
      </c>
    </row>
    <row r="67" spans="1:3" ht="12.75">
      <c r="A67" s="54" t="s">
        <v>35</v>
      </c>
      <c r="C67" s="17"/>
    </row>
    <row r="68" spans="1:3" ht="12.75">
      <c r="A68" s="51" t="s">
        <v>72</v>
      </c>
      <c r="C68" s="17"/>
    </row>
    <row r="69" ht="12.75">
      <c r="C69" s="17"/>
    </row>
    <row r="70" s="97" customFormat="1" ht="15.75">
      <c r="A70" s="98" t="s">
        <v>25</v>
      </c>
    </row>
    <row r="71" spans="1:8" s="97" customFormat="1" ht="15.75">
      <c r="A71" s="96" t="s">
        <v>16</v>
      </c>
      <c r="H71" s="99" t="s">
        <v>164</v>
      </c>
    </row>
    <row r="72" spans="1:8" ht="48">
      <c r="A72" s="2" t="s">
        <v>0</v>
      </c>
      <c r="B72" s="3" t="s">
        <v>1</v>
      </c>
      <c r="C72" s="4" t="s">
        <v>102</v>
      </c>
      <c r="D72" s="4" t="s">
        <v>103</v>
      </c>
      <c r="E72" s="4" t="s">
        <v>154</v>
      </c>
      <c r="F72" s="4" t="s">
        <v>104</v>
      </c>
      <c r="G72" s="83" t="s">
        <v>145</v>
      </c>
      <c r="H72" s="4" t="s">
        <v>2</v>
      </c>
    </row>
    <row r="73" spans="1:8" ht="12.75">
      <c r="A73" s="39" t="s">
        <v>45</v>
      </c>
      <c r="B73" s="26">
        <v>14004</v>
      </c>
      <c r="C73" s="27">
        <v>6928511</v>
      </c>
      <c r="D73" s="27">
        <v>6872528.32</v>
      </c>
      <c r="E73" s="27">
        <v>0</v>
      </c>
      <c r="F73" s="27">
        <v>0</v>
      </c>
      <c r="G73" s="27">
        <v>55982.68</v>
      </c>
      <c r="H73" s="27">
        <v>55982.68</v>
      </c>
    </row>
    <row r="74" spans="1:8" ht="12.75">
      <c r="A74" s="63" t="s">
        <v>49</v>
      </c>
      <c r="B74" s="85">
        <v>14018</v>
      </c>
      <c r="C74" s="27">
        <v>296000</v>
      </c>
      <c r="D74" s="27">
        <v>294937</v>
      </c>
      <c r="E74" s="27">
        <v>1063</v>
      </c>
      <c r="F74" s="27">
        <v>0</v>
      </c>
      <c r="G74" s="27">
        <v>0</v>
      </c>
      <c r="H74" s="27">
        <v>0</v>
      </c>
    </row>
    <row r="75" spans="1:8" ht="15">
      <c r="A75" s="117" t="s">
        <v>4</v>
      </c>
      <c r="B75" s="118"/>
      <c r="C75" s="14">
        <f aca="true" t="shared" si="7" ref="C75:H75">SUM(C73:C74)</f>
        <v>7224511</v>
      </c>
      <c r="D75" s="14">
        <f t="shared" si="7"/>
        <v>7167465.32</v>
      </c>
      <c r="E75" s="14">
        <f t="shared" si="7"/>
        <v>1063</v>
      </c>
      <c r="F75" s="14">
        <f t="shared" si="7"/>
        <v>0</v>
      </c>
      <c r="G75" s="14">
        <f t="shared" si="7"/>
        <v>55982.68</v>
      </c>
      <c r="H75" s="14">
        <f t="shared" si="7"/>
        <v>55982.68</v>
      </c>
    </row>
    <row r="76" spans="1:8" ht="15">
      <c r="A76" s="73"/>
      <c r="B76" s="73"/>
      <c r="C76" s="74"/>
      <c r="D76" s="74"/>
      <c r="E76" s="74"/>
      <c r="F76" s="74"/>
      <c r="G76" s="74"/>
      <c r="H76" s="74"/>
    </row>
    <row r="77" spans="1:8" s="97" customFormat="1" ht="15.75">
      <c r="A77" s="96" t="s">
        <v>17</v>
      </c>
      <c r="H77" s="99" t="s">
        <v>164</v>
      </c>
    </row>
    <row r="78" spans="1:8" ht="48">
      <c r="A78" s="2" t="s">
        <v>0</v>
      </c>
      <c r="B78" s="3" t="s">
        <v>1</v>
      </c>
      <c r="C78" s="4" t="s">
        <v>102</v>
      </c>
      <c r="D78" s="4" t="s">
        <v>103</v>
      </c>
      <c r="E78" s="4" t="s">
        <v>154</v>
      </c>
      <c r="F78" s="4" t="s">
        <v>104</v>
      </c>
      <c r="G78" s="4" t="s">
        <v>109</v>
      </c>
      <c r="H78" s="4" t="s">
        <v>2</v>
      </c>
    </row>
    <row r="79" spans="1:9" ht="12.75">
      <c r="A79" s="52" t="s">
        <v>49</v>
      </c>
      <c r="B79" s="26">
        <v>14018</v>
      </c>
      <c r="C79" s="27">
        <v>1471000</v>
      </c>
      <c r="D79" s="27">
        <v>1399140</v>
      </c>
      <c r="E79" s="27">
        <v>66475</v>
      </c>
      <c r="F79" s="28">
        <v>0</v>
      </c>
      <c r="G79" s="27">
        <v>5385</v>
      </c>
      <c r="H79" s="27">
        <v>5385</v>
      </c>
      <c r="I79" s="17"/>
    </row>
    <row r="80" spans="1:8" ht="12.75">
      <c r="A80" s="63" t="s">
        <v>71</v>
      </c>
      <c r="B80" s="26">
        <v>14336</v>
      </c>
      <c r="C80" s="27">
        <v>426675</v>
      </c>
      <c r="D80" s="27">
        <v>334668</v>
      </c>
      <c r="E80" s="27">
        <v>91769</v>
      </c>
      <c r="F80" s="28">
        <v>0</v>
      </c>
      <c r="G80" s="27">
        <v>238</v>
      </c>
      <c r="H80" s="27">
        <v>238</v>
      </c>
    </row>
    <row r="81" spans="1:8" ht="15">
      <c r="A81" s="117" t="s">
        <v>4</v>
      </c>
      <c r="B81" s="118"/>
      <c r="C81" s="14">
        <f aca="true" t="shared" si="8" ref="C81:H81">SUM(C79:C80)</f>
        <v>1897675</v>
      </c>
      <c r="D81" s="14">
        <f t="shared" si="8"/>
        <v>1733808</v>
      </c>
      <c r="E81" s="14">
        <f t="shared" si="8"/>
        <v>158244</v>
      </c>
      <c r="F81" s="14">
        <f t="shared" si="8"/>
        <v>0</v>
      </c>
      <c r="G81" s="14">
        <f t="shared" si="8"/>
        <v>5623</v>
      </c>
      <c r="H81" s="14">
        <f t="shared" si="8"/>
        <v>5623</v>
      </c>
    </row>
    <row r="82" spans="1:3" ht="12.75">
      <c r="A82" s="51" t="s">
        <v>147</v>
      </c>
      <c r="C82" s="17"/>
    </row>
    <row r="83" ht="12.75">
      <c r="C83" s="17"/>
    </row>
    <row r="84" s="97" customFormat="1" ht="15.75">
      <c r="A84" s="98" t="s">
        <v>13</v>
      </c>
    </row>
    <row r="85" spans="1:8" s="97" customFormat="1" ht="15.75">
      <c r="A85" s="96" t="s">
        <v>16</v>
      </c>
      <c r="H85" s="99" t="s">
        <v>164</v>
      </c>
    </row>
    <row r="86" spans="1:8" ht="48">
      <c r="A86" s="2" t="s">
        <v>0</v>
      </c>
      <c r="B86" s="3" t="s">
        <v>1</v>
      </c>
      <c r="C86" s="4" t="s">
        <v>102</v>
      </c>
      <c r="D86" s="4" t="s">
        <v>103</v>
      </c>
      <c r="E86" s="4" t="s">
        <v>155</v>
      </c>
      <c r="F86" s="4" t="s">
        <v>104</v>
      </c>
      <c r="G86" s="83" t="s">
        <v>105</v>
      </c>
      <c r="H86" s="4" t="s">
        <v>2</v>
      </c>
    </row>
    <row r="87" spans="1:8" ht="12.75">
      <c r="A87" s="63" t="s">
        <v>120</v>
      </c>
      <c r="B87" s="30">
        <v>15340</v>
      </c>
      <c r="C87" s="27">
        <v>143000</v>
      </c>
      <c r="D87" s="27">
        <v>143000</v>
      </c>
      <c r="E87" s="27">
        <v>0</v>
      </c>
      <c r="F87" s="28">
        <v>0</v>
      </c>
      <c r="G87" s="27">
        <v>0</v>
      </c>
      <c r="H87" s="27">
        <v>0</v>
      </c>
    </row>
    <row r="88" spans="1:8" ht="15">
      <c r="A88" s="117" t="s">
        <v>4</v>
      </c>
      <c r="B88" s="118"/>
      <c r="C88" s="14">
        <f aca="true" t="shared" si="9" ref="C88:H88">SUM(C87:C87)</f>
        <v>143000</v>
      </c>
      <c r="D88" s="14">
        <f t="shared" si="9"/>
        <v>143000</v>
      </c>
      <c r="E88" s="14">
        <f t="shared" si="9"/>
        <v>0</v>
      </c>
      <c r="F88" s="14">
        <f t="shared" si="9"/>
        <v>0</v>
      </c>
      <c r="G88" s="14">
        <f t="shared" si="9"/>
        <v>0</v>
      </c>
      <c r="H88" s="14">
        <f t="shared" si="9"/>
        <v>0</v>
      </c>
    </row>
    <row r="89" spans="1:8" s="102" customFormat="1" ht="15">
      <c r="A89" s="73"/>
      <c r="B89" s="73"/>
      <c r="C89" s="74"/>
      <c r="D89" s="74"/>
      <c r="E89" s="74"/>
      <c r="F89" s="74"/>
      <c r="G89" s="74"/>
      <c r="H89" s="74"/>
    </row>
    <row r="90" spans="1:8" ht="15" customHeight="1">
      <c r="A90" s="96" t="s">
        <v>17</v>
      </c>
      <c r="H90" s="99" t="s">
        <v>164</v>
      </c>
    </row>
    <row r="91" spans="1:8" ht="48">
      <c r="A91" s="2" t="s">
        <v>0</v>
      </c>
      <c r="B91" s="3" t="s">
        <v>1</v>
      </c>
      <c r="C91" s="4" t="s">
        <v>102</v>
      </c>
      <c r="D91" s="4" t="s">
        <v>103</v>
      </c>
      <c r="E91" s="4" t="s">
        <v>155</v>
      </c>
      <c r="F91" s="4" t="s">
        <v>104</v>
      </c>
      <c r="G91" s="4" t="s">
        <v>106</v>
      </c>
      <c r="H91" s="4" t="s">
        <v>2</v>
      </c>
    </row>
    <row r="92" spans="1:8" ht="14.25" customHeight="1">
      <c r="A92" s="52" t="s">
        <v>14</v>
      </c>
      <c r="B92" s="30">
        <v>15091</v>
      </c>
      <c r="C92" s="27">
        <v>552214</v>
      </c>
      <c r="D92" s="27">
        <v>552214</v>
      </c>
      <c r="E92" s="27">
        <v>0</v>
      </c>
      <c r="F92" s="28">
        <v>0</v>
      </c>
      <c r="G92" s="27">
        <v>0</v>
      </c>
      <c r="H92" s="27">
        <v>0</v>
      </c>
    </row>
    <row r="93" spans="1:8" ht="14.25" customHeight="1">
      <c r="A93" s="52" t="s">
        <v>36</v>
      </c>
      <c r="B93" s="26">
        <v>15065</v>
      </c>
      <c r="C93" s="27">
        <v>1267585</v>
      </c>
      <c r="D93" s="27">
        <v>1267585</v>
      </c>
      <c r="E93" s="27">
        <v>0</v>
      </c>
      <c r="F93" s="28">
        <v>0</v>
      </c>
      <c r="G93" s="27">
        <v>0</v>
      </c>
      <c r="H93" s="27">
        <v>0</v>
      </c>
    </row>
    <row r="94" spans="1:8" ht="15">
      <c r="A94" s="117" t="s">
        <v>4</v>
      </c>
      <c r="B94" s="118"/>
      <c r="C94" s="14">
        <f aca="true" t="shared" si="10" ref="C94:H94">SUM(C92:C93)</f>
        <v>1819799</v>
      </c>
      <c r="D94" s="14">
        <f t="shared" si="10"/>
        <v>1819799</v>
      </c>
      <c r="E94" s="14">
        <f t="shared" si="10"/>
        <v>0</v>
      </c>
      <c r="F94" s="14">
        <f t="shared" si="10"/>
        <v>0</v>
      </c>
      <c r="G94" s="14">
        <f t="shared" si="10"/>
        <v>0</v>
      </c>
      <c r="H94" s="14">
        <f t="shared" si="10"/>
        <v>0</v>
      </c>
    </row>
    <row r="95" ht="12.75">
      <c r="A95" s="69" t="s">
        <v>96</v>
      </c>
    </row>
    <row r="96" ht="12.75">
      <c r="A96" s="51"/>
    </row>
    <row r="97" ht="15.75">
      <c r="A97" s="98" t="s">
        <v>46</v>
      </c>
    </row>
    <row r="98" spans="1:8" ht="15.75">
      <c r="A98" s="96" t="s">
        <v>16</v>
      </c>
      <c r="E98" t="s">
        <v>64</v>
      </c>
      <c r="H98" s="99" t="s">
        <v>164</v>
      </c>
    </row>
    <row r="99" spans="1:8" ht="48">
      <c r="A99" s="2" t="s">
        <v>0</v>
      </c>
      <c r="B99" s="3" t="s">
        <v>1</v>
      </c>
      <c r="C99" s="4" t="s">
        <v>102</v>
      </c>
      <c r="D99" s="4" t="s">
        <v>103</v>
      </c>
      <c r="E99" s="4" t="s">
        <v>156</v>
      </c>
      <c r="F99" s="4" t="s">
        <v>104</v>
      </c>
      <c r="G99" s="4" t="s">
        <v>110</v>
      </c>
      <c r="H99" s="4" t="s">
        <v>2</v>
      </c>
    </row>
    <row r="100" spans="1:8" ht="12.75">
      <c r="A100" s="45" t="s">
        <v>47</v>
      </c>
      <c r="B100" s="120" t="s">
        <v>48</v>
      </c>
      <c r="C100" s="112">
        <v>215418245</v>
      </c>
      <c r="D100" s="110">
        <v>215418245</v>
      </c>
      <c r="E100" s="110">
        <v>0</v>
      </c>
      <c r="F100" s="110">
        <v>0</v>
      </c>
      <c r="G100" s="110">
        <v>0</v>
      </c>
      <c r="H100" s="110">
        <v>0</v>
      </c>
    </row>
    <row r="101" spans="1:8" ht="12.75">
      <c r="A101" s="75" t="s">
        <v>85</v>
      </c>
      <c r="B101" s="119"/>
      <c r="C101" s="114"/>
      <c r="D101" s="111"/>
      <c r="E101" s="111"/>
      <c r="F101" s="111"/>
      <c r="G101" s="111"/>
      <c r="H101" s="111"/>
    </row>
    <row r="102" spans="1:8" ht="15">
      <c r="A102" s="117" t="s">
        <v>4</v>
      </c>
      <c r="B102" s="118"/>
      <c r="C102" s="14">
        <f>SUM(C100:C101)</f>
        <v>215418245</v>
      </c>
      <c r="D102" s="14">
        <f>SUM(D100:D101)</f>
        <v>215418245</v>
      </c>
      <c r="E102" s="14">
        <f>SUM(E100:E100)</f>
        <v>0</v>
      </c>
      <c r="F102" s="14">
        <f>SUM(F100:F100)</f>
        <v>0</v>
      </c>
      <c r="G102" s="14">
        <f>SUM(G100:G100)</f>
        <v>0</v>
      </c>
      <c r="H102" s="14">
        <f>SUM(H100:H100)</f>
        <v>0</v>
      </c>
    </row>
    <row r="104" ht="15.75">
      <c r="A104" s="98" t="s">
        <v>5</v>
      </c>
    </row>
    <row r="105" spans="1:8" ht="15.75">
      <c r="A105" s="96" t="s">
        <v>16</v>
      </c>
      <c r="H105" s="99" t="s">
        <v>164</v>
      </c>
    </row>
    <row r="106" spans="1:8" ht="48">
      <c r="A106" s="2" t="s">
        <v>0</v>
      </c>
      <c r="B106" s="3" t="s">
        <v>1</v>
      </c>
      <c r="C106" s="4" t="s">
        <v>102</v>
      </c>
      <c r="D106" s="4" t="s">
        <v>103</v>
      </c>
      <c r="E106" s="4" t="s">
        <v>157</v>
      </c>
      <c r="F106" s="4" t="s">
        <v>104</v>
      </c>
      <c r="G106" s="4" t="s">
        <v>105</v>
      </c>
      <c r="H106" s="4" t="s">
        <v>2</v>
      </c>
    </row>
    <row r="107" spans="1:8" ht="12.75">
      <c r="A107" s="76" t="s">
        <v>90</v>
      </c>
      <c r="B107" s="77" t="s">
        <v>91</v>
      </c>
      <c r="C107" s="12">
        <v>1824000</v>
      </c>
      <c r="D107" s="12">
        <v>1822860.29</v>
      </c>
      <c r="E107" s="12">
        <v>192</v>
      </c>
      <c r="F107" s="13">
        <v>947.71</v>
      </c>
      <c r="G107" s="12">
        <v>0</v>
      </c>
      <c r="H107" s="87">
        <v>947.71</v>
      </c>
    </row>
    <row r="108" spans="1:8" ht="12.75">
      <c r="A108" s="86" t="s">
        <v>116</v>
      </c>
      <c r="B108" s="53" t="s">
        <v>117</v>
      </c>
      <c r="C108" s="12">
        <v>86820</v>
      </c>
      <c r="D108" s="12">
        <v>86820</v>
      </c>
      <c r="E108" s="12">
        <v>0</v>
      </c>
      <c r="F108" s="13">
        <v>0</v>
      </c>
      <c r="G108" s="12">
        <v>0</v>
      </c>
      <c r="H108" s="12">
        <v>0</v>
      </c>
    </row>
    <row r="109" spans="1:8" ht="12.75">
      <c r="A109" s="86" t="s">
        <v>118</v>
      </c>
      <c r="B109" s="53" t="s">
        <v>119</v>
      </c>
      <c r="C109" s="12">
        <v>5200</v>
      </c>
      <c r="D109" s="12">
        <v>5200</v>
      </c>
      <c r="E109" s="12">
        <v>0</v>
      </c>
      <c r="F109" s="13">
        <v>0</v>
      </c>
      <c r="G109" s="12">
        <v>0</v>
      </c>
      <c r="H109" s="12">
        <v>0</v>
      </c>
    </row>
    <row r="110" spans="1:8" ht="12.75">
      <c r="A110" s="45" t="s">
        <v>30</v>
      </c>
      <c r="B110" s="53" t="s">
        <v>31</v>
      </c>
      <c r="C110" s="12">
        <v>11705000</v>
      </c>
      <c r="D110" s="12">
        <v>11595548.29</v>
      </c>
      <c r="E110" s="12">
        <v>108580.11</v>
      </c>
      <c r="F110" s="13">
        <v>871.6</v>
      </c>
      <c r="G110" s="12">
        <v>0</v>
      </c>
      <c r="H110" s="12">
        <v>871.6</v>
      </c>
    </row>
    <row r="111" spans="1:8" ht="15">
      <c r="A111" s="117" t="s">
        <v>4</v>
      </c>
      <c r="B111" s="118"/>
      <c r="C111" s="14">
        <f aca="true" t="shared" si="11" ref="C111:H111">SUM(C107:C110)</f>
        <v>13621020</v>
      </c>
      <c r="D111" s="14">
        <f t="shared" si="11"/>
        <v>13510428.579999998</v>
      </c>
      <c r="E111" s="14">
        <f t="shared" si="11"/>
        <v>108772.11</v>
      </c>
      <c r="F111" s="14">
        <f t="shared" si="11"/>
        <v>1819.31</v>
      </c>
      <c r="G111" s="14">
        <f t="shared" si="11"/>
        <v>0</v>
      </c>
      <c r="H111" s="14">
        <f t="shared" si="11"/>
        <v>1819.31</v>
      </c>
    </row>
    <row r="112" spans="1:8" ht="15">
      <c r="A112" s="73"/>
      <c r="B112" s="73"/>
      <c r="C112" s="74"/>
      <c r="D112" s="74"/>
      <c r="E112" s="74"/>
      <c r="F112" s="74"/>
      <c r="G112" s="74"/>
      <c r="H112" s="74"/>
    </row>
    <row r="113" spans="1:8" ht="15.75">
      <c r="A113" s="96" t="s">
        <v>17</v>
      </c>
      <c r="H113" s="99" t="s">
        <v>164</v>
      </c>
    </row>
    <row r="114" spans="1:8" ht="48">
      <c r="A114" s="2" t="s">
        <v>0</v>
      </c>
      <c r="B114" s="3" t="s">
        <v>1</v>
      </c>
      <c r="C114" s="4" t="s">
        <v>102</v>
      </c>
      <c r="D114" s="4" t="s">
        <v>103</v>
      </c>
      <c r="E114" s="4" t="s">
        <v>158</v>
      </c>
      <c r="F114" s="4" t="s">
        <v>104</v>
      </c>
      <c r="G114" s="4" t="s">
        <v>106</v>
      </c>
      <c r="H114" s="4" t="s">
        <v>2</v>
      </c>
    </row>
    <row r="115" spans="1:8" ht="12.75">
      <c r="A115" s="6" t="s">
        <v>37</v>
      </c>
      <c r="B115" s="7">
        <v>29004</v>
      </c>
      <c r="C115" s="8">
        <v>651248</v>
      </c>
      <c r="D115" s="8">
        <v>651248</v>
      </c>
      <c r="E115" s="8">
        <v>0</v>
      </c>
      <c r="F115" s="9">
        <v>0</v>
      </c>
      <c r="G115" s="8">
        <v>0</v>
      </c>
      <c r="H115" s="8">
        <v>0</v>
      </c>
    </row>
    <row r="116" spans="1:8" ht="12.75">
      <c r="A116" s="10" t="s">
        <v>38</v>
      </c>
      <c r="B116" s="11">
        <v>29008</v>
      </c>
      <c r="C116" s="12">
        <v>6211177</v>
      </c>
      <c r="D116" s="12">
        <v>6211177</v>
      </c>
      <c r="E116" s="12">
        <v>0</v>
      </c>
      <c r="F116" s="13">
        <v>0</v>
      </c>
      <c r="G116" s="12">
        <v>0</v>
      </c>
      <c r="H116" s="12">
        <v>0</v>
      </c>
    </row>
    <row r="117" spans="1:8" ht="12.75">
      <c r="A117" s="64" t="s">
        <v>76</v>
      </c>
      <c r="B117" s="11">
        <v>29516</v>
      </c>
      <c r="C117" s="12">
        <v>692351</v>
      </c>
      <c r="D117" s="12">
        <v>692351</v>
      </c>
      <c r="E117" s="12">
        <v>0</v>
      </c>
      <c r="F117" s="13">
        <v>0</v>
      </c>
      <c r="G117" s="12">
        <v>0</v>
      </c>
      <c r="H117" s="12">
        <v>0</v>
      </c>
    </row>
    <row r="118" spans="1:8" ht="15">
      <c r="A118" s="117" t="s">
        <v>4</v>
      </c>
      <c r="B118" s="118"/>
      <c r="C118" s="14">
        <f aca="true" t="shared" si="12" ref="C118:H118">SUM(C115:C117)</f>
        <v>7554776</v>
      </c>
      <c r="D118" s="14">
        <f t="shared" si="12"/>
        <v>7554776</v>
      </c>
      <c r="E118" s="14">
        <f t="shared" si="12"/>
        <v>0</v>
      </c>
      <c r="F118" s="14">
        <f t="shared" si="12"/>
        <v>0</v>
      </c>
      <c r="G118" s="14">
        <f t="shared" si="12"/>
        <v>0</v>
      </c>
      <c r="H118" s="14">
        <f t="shared" si="12"/>
        <v>0</v>
      </c>
    </row>
    <row r="119" spans="1:8" ht="15">
      <c r="A119" s="78"/>
      <c r="B119" s="78"/>
      <c r="C119" s="79"/>
      <c r="D119" s="79"/>
      <c r="E119" s="79"/>
      <c r="F119" s="79"/>
      <c r="G119" s="79"/>
      <c r="H119" s="79"/>
    </row>
    <row r="120" ht="15.75">
      <c r="A120" s="98" t="s">
        <v>8</v>
      </c>
    </row>
    <row r="121" spans="1:8" ht="15.75">
      <c r="A121" s="96" t="s">
        <v>16</v>
      </c>
      <c r="H121" s="99" t="s">
        <v>164</v>
      </c>
    </row>
    <row r="122" spans="1:8" ht="48">
      <c r="A122" s="2" t="s">
        <v>0</v>
      </c>
      <c r="B122" s="3" t="s">
        <v>1</v>
      </c>
      <c r="C122" s="4" t="s">
        <v>102</v>
      </c>
      <c r="D122" s="4" t="s">
        <v>103</v>
      </c>
      <c r="E122" s="4" t="s">
        <v>159</v>
      </c>
      <c r="F122" s="4" t="s">
        <v>104</v>
      </c>
      <c r="G122" s="83" t="s">
        <v>111</v>
      </c>
      <c r="H122" s="4" t="s">
        <v>2</v>
      </c>
    </row>
    <row r="123" spans="1:8" ht="12.75">
      <c r="A123" s="39" t="s">
        <v>50</v>
      </c>
      <c r="B123" s="26">
        <v>33018</v>
      </c>
      <c r="C123" s="27">
        <v>3789092</v>
      </c>
      <c r="D123" s="27">
        <v>3699686.15</v>
      </c>
      <c r="E123" s="27">
        <v>0</v>
      </c>
      <c r="F123" s="28">
        <v>0</v>
      </c>
      <c r="G123" s="27">
        <v>89405.85</v>
      </c>
      <c r="H123" s="27">
        <v>89405.85</v>
      </c>
    </row>
    <row r="124" spans="1:8" ht="12.75">
      <c r="A124" s="39" t="s">
        <v>61</v>
      </c>
      <c r="B124" s="26">
        <v>33024</v>
      </c>
      <c r="C124" s="27">
        <v>59177</v>
      </c>
      <c r="D124" s="27">
        <v>59176.55</v>
      </c>
      <c r="E124" s="27">
        <v>0</v>
      </c>
      <c r="F124" s="28">
        <v>0</v>
      </c>
      <c r="G124" s="27">
        <v>0.45</v>
      </c>
      <c r="H124" s="27">
        <v>0.45</v>
      </c>
    </row>
    <row r="125" spans="1:8" ht="12.75">
      <c r="A125" s="68" t="s">
        <v>65</v>
      </c>
      <c r="B125" s="26">
        <v>33025</v>
      </c>
      <c r="C125" s="27">
        <v>221000</v>
      </c>
      <c r="D125" s="27">
        <v>206706</v>
      </c>
      <c r="E125" s="27">
        <v>0</v>
      </c>
      <c r="F125" s="28">
        <v>0</v>
      </c>
      <c r="G125" s="27">
        <v>14294</v>
      </c>
      <c r="H125" s="27">
        <v>14294</v>
      </c>
    </row>
    <row r="126" spans="1:8" ht="12.75">
      <c r="A126" s="68" t="s">
        <v>66</v>
      </c>
      <c r="B126" s="26">
        <v>33034</v>
      </c>
      <c r="C126" s="27">
        <v>544126</v>
      </c>
      <c r="D126" s="27">
        <v>534315.29</v>
      </c>
      <c r="E126" s="27">
        <v>0</v>
      </c>
      <c r="F126" s="28">
        <v>0</v>
      </c>
      <c r="G126" s="27">
        <v>9810.71</v>
      </c>
      <c r="H126" s="27">
        <v>9810.71</v>
      </c>
    </row>
    <row r="127" spans="1:8" ht="12.75">
      <c r="A127" s="68" t="s">
        <v>67</v>
      </c>
      <c r="B127" s="26"/>
      <c r="C127" s="27"/>
      <c r="D127" s="27"/>
      <c r="E127" s="27"/>
      <c r="F127" s="28"/>
      <c r="G127" s="27"/>
      <c r="H127" s="27"/>
    </row>
    <row r="128" spans="1:8" ht="12.75">
      <c r="A128" s="68" t="s">
        <v>68</v>
      </c>
      <c r="B128" s="26">
        <v>33035</v>
      </c>
      <c r="C128" s="27">
        <v>88000</v>
      </c>
      <c r="D128" s="27">
        <v>88000</v>
      </c>
      <c r="E128" s="27">
        <v>0</v>
      </c>
      <c r="F128" s="28">
        <v>0</v>
      </c>
      <c r="G128" s="27">
        <v>0</v>
      </c>
      <c r="H128" s="27">
        <v>0</v>
      </c>
    </row>
    <row r="129" spans="1:8" ht="12.75">
      <c r="A129" s="68" t="s">
        <v>77</v>
      </c>
      <c r="B129" s="26">
        <v>33038</v>
      </c>
      <c r="C129" s="27">
        <v>1441106</v>
      </c>
      <c r="D129" s="27">
        <v>1441088.55</v>
      </c>
      <c r="E129" s="27">
        <v>0</v>
      </c>
      <c r="F129" s="28">
        <v>0</v>
      </c>
      <c r="G129" s="27">
        <v>17.45</v>
      </c>
      <c r="H129" s="27">
        <v>17.45</v>
      </c>
    </row>
    <row r="130" spans="1:8" ht="12.75">
      <c r="A130" s="80" t="s">
        <v>92</v>
      </c>
      <c r="B130" s="26">
        <v>33040</v>
      </c>
      <c r="C130" s="27">
        <v>80000</v>
      </c>
      <c r="D130" s="27">
        <v>66000</v>
      </c>
      <c r="E130" s="27">
        <v>14000</v>
      </c>
      <c r="F130" s="28">
        <v>0</v>
      </c>
      <c r="G130" s="27">
        <v>0</v>
      </c>
      <c r="H130" s="27">
        <v>0</v>
      </c>
    </row>
    <row r="131" spans="1:8" ht="12.75">
      <c r="A131" s="80" t="s">
        <v>130</v>
      </c>
      <c r="B131" s="115">
        <v>33042</v>
      </c>
      <c r="C131" s="107">
        <v>186388</v>
      </c>
      <c r="D131" s="107">
        <v>96688</v>
      </c>
      <c r="E131" s="107">
        <v>89700</v>
      </c>
      <c r="F131" s="107">
        <v>0</v>
      </c>
      <c r="G131" s="107">
        <v>0</v>
      </c>
      <c r="H131" s="107">
        <v>0</v>
      </c>
    </row>
    <row r="132" spans="1:8" ht="12.75">
      <c r="A132" s="80" t="s">
        <v>131</v>
      </c>
      <c r="B132" s="116"/>
      <c r="C132" s="109"/>
      <c r="D132" s="109"/>
      <c r="E132" s="109"/>
      <c r="F132" s="109"/>
      <c r="G132" s="109"/>
      <c r="H132" s="109"/>
    </row>
    <row r="133" spans="1:8" ht="30" customHeight="1">
      <c r="A133" s="95" t="s">
        <v>163</v>
      </c>
      <c r="B133" s="26">
        <v>33044</v>
      </c>
      <c r="C133" s="27">
        <v>381600</v>
      </c>
      <c r="D133" s="27">
        <v>381600</v>
      </c>
      <c r="E133" s="27">
        <v>0</v>
      </c>
      <c r="F133" s="28">
        <v>0</v>
      </c>
      <c r="G133" s="27">
        <v>0</v>
      </c>
      <c r="H133" s="27">
        <v>0</v>
      </c>
    </row>
    <row r="134" spans="1:8" ht="12.75" customHeight="1">
      <c r="A134" s="81" t="s">
        <v>132</v>
      </c>
      <c r="B134" s="26">
        <v>33047</v>
      </c>
      <c r="C134" s="27">
        <v>1323000</v>
      </c>
      <c r="D134" s="27">
        <v>1300919</v>
      </c>
      <c r="E134" s="27">
        <v>22000</v>
      </c>
      <c r="F134" s="28">
        <v>0</v>
      </c>
      <c r="G134" s="27">
        <v>81</v>
      </c>
      <c r="H134" s="27">
        <v>81</v>
      </c>
    </row>
    <row r="135" spans="1:8" ht="12.75" customHeight="1">
      <c r="A135" s="81" t="s">
        <v>93</v>
      </c>
      <c r="B135" s="26">
        <v>33049</v>
      </c>
      <c r="C135" s="27">
        <v>13859000</v>
      </c>
      <c r="D135" s="27">
        <v>13858998.58</v>
      </c>
      <c r="E135" s="27">
        <v>0</v>
      </c>
      <c r="F135" s="28">
        <v>0</v>
      </c>
      <c r="G135" s="27">
        <v>1.42</v>
      </c>
      <c r="H135" s="27">
        <v>1.42</v>
      </c>
    </row>
    <row r="136" spans="1:8" ht="12.75" customHeight="1">
      <c r="A136" s="81" t="s">
        <v>133</v>
      </c>
      <c r="B136" s="115">
        <v>33050</v>
      </c>
      <c r="C136" s="107">
        <v>2926395</v>
      </c>
      <c r="D136" s="107">
        <v>2924709</v>
      </c>
      <c r="E136" s="107">
        <v>0</v>
      </c>
      <c r="F136" s="107">
        <v>0</v>
      </c>
      <c r="G136" s="107">
        <v>1686</v>
      </c>
      <c r="H136" s="107">
        <v>1686</v>
      </c>
    </row>
    <row r="137" spans="1:8" ht="12.75" customHeight="1">
      <c r="A137" s="81" t="s">
        <v>134</v>
      </c>
      <c r="B137" s="116"/>
      <c r="C137" s="109"/>
      <c r="D137" s="109"/>
      <c r="E137" s="109"/>
      <c r="F137" s="109"/>
      <c r="G137" s="109"/>
      <c r="H137" s="109"/>
    </row>
    <row r="138" spans="1:8" ht="12.75" customHeight="1">
      <c r="A138" s="81" t="s">
        <v>135</v>
      </c>
      <c r="B138" s="88">
        <v>33051</v>
      </c>
      <c r="C138" s="90">
        <v>9577150</v>
      </c>
      <c r="D138" s="90">
        <v>9562330.71</v>
      </c>
      <c r="E138" s="27">
        <v>0</v>
      </c>
      <c r="F138" s="28">
        <v>0</v>
      </c>
      <c r="G138" s="27">
        <v>14819.29</v>
      </c>
      <c r="H138" s="27">
        <v>14819.29</v>
      </c>
    </row>
    <row r="139" spans="1:8" ht="12.75" customHeight="1">
      <c r="A139" s="81" t="s">
        <v>148</v>
      </c>
      <c r="B139" s="88">
        <v>33052</v>
      </c>
      <c r="C139" s="90">
        <v>29185991</v>
      </c>
      <c r="D139" s="90">
        <v>29063494.34</v>
      </c>
      <c r="E139" s="27">
        <v>0</v>
      </c>
      <c r="F139" s="28">
        <v>0</v>
      </c>
      <c r="G139" s="27">
        <v>122496.66</v>
      </c>
      <c r="H139" s="27">
        <v>122496.66</v>
      </c>
    </row>
    <row r="140" spans="1:10" ht="12.75">
      <c r="A140" s="82" t="s">
        <v>100</v>
      </c>
      <c r="B140" s="11">
        <v>33122</v>
      </c>
      <c r="C140" s="12">
        <v>210100</v>
      </c>
      <c r="D140" s="12">
        <v>210100</v>
      </c>
      <c r="E140" s="12">
        <v>0</v>
      </c>
      <c r="F140" s="13">
        <v>0</v>
      </c>
      <c r="G140" s="12">
        <v>0</v>
      </c>
      <c r="H140" s="12">
        <v>0</v>
      </c>
      <c r="I140" s="93"/>
      <c r="J140" s="94"/>
    </row>
    <row r="141" spans="1:8" ht="12.75">
      <c r="A141" s="10" t="s">
        <v>3</v>
      </c>
      <c r="B141" s="11">
        <v>33155</v>
      </c>
      <c r="C141" s="12">
        <v>230821000</v>
      </c>
      <c r="D141" s="12">
        <v>230337983</v>
      </c>
      <c r="E141" s="12">
        <v>0</v>
      </c>
      <c r="F141" s="13">
        <v>43085</v>
      </c>
      <c r="G141" s="12">
        <v>439932</v>
      </c>
      <c r="H141" s="12">
        <v>483017</v>
      </c>
    </row>
    <row r="142" spans="1:8" ht="12.75">
      <c r="A142" s="10" t="s">
        <v>9</v>
      </c>
      <c r="B142" s="11">
        <v>33160</v>
      </c>
      <c r="C142" s="12">
        <v>1055300</v>
      </c>
      <c r="D142" s="12">
        <v>462717</v>
      </c>
      <c r="E142" s="12">
        <v>513935</v>
      </c>
      <c r="F142" s="13">
        <v>0</v>
      </c>
      <c r="G142" s="12">
        <v>78648</v>
      </c>
      <c r="H142" s="12">
        <v>78648</v>
      </c>
    </row>
    <row r="143" spans="1:8" ht="12.75">
      <c r="A143" s="64" t="s">
        <v>98</v>
      </c>
      <c r="B143" s="11">
        <v>33166</v>
      </c>
      <c r="C143" s="12">
        <v>1446000</v>
      </c>
      <c r="D143" s="12">
        <v>1446000</v>
      </c>
      <c r="E143" s="12">
        <v>0</v>
      </c>
      <c r="F143" s="13">
        <v>0</v>
      </c>
      <c r="G143" s="12">
        <v>0</v>
      </c>
      <c r="H143" s="12">
        <v>0</v>
      </c>
    </row>
    <row r="144" spans="1:8" ht="12.75">
      <c r="A144" s="10" t="s">
        <v>23</v>
      </c>
      <c r="B144" s="11">
        <v>33192</v>
      </c>
      <c r="C144" s="12">
        <v>82411</v>
      </c>
      <c r="D144" s="12">
        <v>82411</v>
      </c>
      <c r="E144" s="12">
        <v>0</v>
      </c>
      <c r="F144" s="13">
        <v>0</v>
      </c>
      <c r="G144" s="12">
        <v>0</v>
      </c>
      <c r="H144" s="12">
        <v>0</v>
      </c>
    </row>
    <row r="145" spans="1:8" ht="12.75">
      <c r="A145" s="64" t="s">
        <v>41</v>
      </c>
      <c r="B145" s="11">
        <v>33215</v>
      </c>
      <c r="C145" s="124">
        <v>5827633</v>
      </c>
      <c r="D145" s="124">
        <v>5606208</v>
      </c>
      <c r="E145" s="124">
        <v>0</v>
      </c>
      <c r="F145" s="124">
        <v>0</v>
      </c>
      <c r="G145" s="124">
        <v>221425</v>
      </c>
      <c r="H145" s="124">
        <v>221425</v>
      </c>
    </row>
    <row r="146" spans="1:8" ht="12.75">
      <c r="A146" s="10" t="s">
        <v>42</v>
      </c>
      <c r="B146" s="11"/>
      <c r="C146" s="125"/>
      <c r="D146" s="125"/>
      <c r="E146" s="125"/>
      <c r="F146" s="125"/>
      <c r="G146" s="125"/>
      <c r="H146" s="125"/>
    </row>
    <row r="147" spans="1:8" ht="12.75">
      <c r="A147" s="82" t="s">
        <v>93</v>
      </c>
      <c r="B147" s="11">
        <v>33244</v>
      </c>
      <c r="C147" s="12">
        <v>4941</v>
      </c>
      <c r="D147" s="12">
        <v>4941</v>
      </c>
      <c r="E147" s="12">
        <v>0</v>
      </c>
      <c r="F147" s="13">
        <v>0</v>
      </c>
      <c r="G147" s="12">
        <v>0</v>
      </c>
      <c r="H147" s="12">
        <v>0</v>
      </c>
    </row>
    <row r="148" spans="1:8" ht="12.75">
      <c r="A148" s="82" t="s">
        <v>143</v>
      </c>
      <c r="B148" s="11">
        <v>33339</v>
      </c>
      <c r="C148" s="12">
        <v>46000</v>
      </c>
      <c r="D148" s="12">
        <v>46000</v>
      </c>
      <c r="E148" s="12">
        <v>0</v>
      </c>
      <c r="F148" s="13">
        <v>0</v>
      </c>
      <c r="G148" s="12">
        <v>0</v>
      </c>
      <c r="H148" s="12">
        <v>0</v>
      </c>
    </row>
    <row r="149" spans="1:8" ht="12.75">
      <c r="A149" s="64" t="s">
        <v>99</v>
      </c>
      <c r="B149" s="11">
        <v>33353</v>
      </c>
      <c r="C149" s="12">
        <v>4961121000</v>
      </c>
      <c r="D149" s="12">
        <v>4960137330.77</v>
      </c>
      <c r="E149" s="12">
        <v>0</v>
      </c>
      <c r="F149" s="13">
        <v>0</v>
      </c>
      <c r="G149" s="12">
        <v>983669.23</v>
      </c>
      <c r="H149" s="12">
        <v>983669.23</v>
      </c>
    </row>
    <row r="150" spans="1:8" ht="12.75">
      <c r="A150" s="64" t="s">
        <v>78</v>
      </c>
      <c r="B150" s="11">
        <v>33435</v>
      </c>
      <c r="C150" s="12">
        <v>41924</v>
      </c>
      <c r="D150" s="12">
        <v>40458</v>
      </c>
      <c r="E150" s="12">
        <v>0</v>
      </c>
      <c r="F150" s="13">
        <v>0</v>
      </c>
      <c r="G150" s="12">
        <v>1466</v>
      </c>
      <c r="H150" s="12">
        <v>1466</v>
      </c>
    </row>
    <row r="151" spans="1:8" ht="12.75">
      <c r="A151" s="10" t="s">
        <v>43</v>
      </c>
      <c r="B151" s="11">
        <v>33457</v>
      </c>
      <c r="C151" s="12">
        <v>8717920</v>
      </c>
      <c r="D151" s="12">
        <v>8073142.55</v>
      </c>
      <c r="E151" s="12">
        <v>592133.99</v>
      </c>
      <c r="F151" s="13">
        <v>0</v>
      </c>
      <c r="G151" s="12">
        <v>52643.46</v>
      </c>
      <c r="H151" s="12">
        <v>52643.46</v>
      </c>
    </row>
    <row r="152" spans="1:8" ht="12.75">
      <c r="A152" s="10" t="s">
        <v>44</v>
      </c>
      <c r="B152" s="11"/>
      <c r="C152" s="12"/>
      <c r="D152" s="12"/>
      <c r="E152" s="12"/>
      <c r="F152" s="13"/>
      <c r="G152" s="12"/>
      <c r="H152" s="12"/>
    </row>
    <row r="153" spans="1:8" ht="15">
      <c r="A153" s="117" t="s">
        <v>4</v>
      </c>
      <c r="B153" s="118"/>
      <c r="C153" s="14">
        <f aca="true" t="shared" si="13" ref="C153:H153">SUM(C123:C152)</f>
        <v>5273036254</v>
      </c>
      <c r="D153" s="14">
        <f t="shared" si="13"/>
        <v>5269731003.490001</v>
      </c>
      <c r="E153" s="14">
        <f t="shared" si="13"/>
        <v>1231768.99</v>
      </c>
      <c r="F153" s="14">
        <f t="shared" si="13"/>
        <v>43085</v>
      </c>
      <c r="G153" s="14">
        <f t="shared" si="13"/>
        <v>2030396.52</v>
      </c>
      <c r="H153" s="14">
        <f t="shared" si="13"/>
        <v>2073481.52</v>
      </c>
    </row>
    <row r="154" spans="1:8" ht="12.75">
      <c r="A154" s="51" t="s">
        <v>144</v>
      </c>
      <c r="C154" s="17"/>
      <c r="D154" s="36"/>
      <c r="E154" s="17"/>
      <c r="F154" s="17"/>
      <c r="G154" s="17"/>
      <c r="H154" s="17"/>
    </row>
    <row r="155" spans="1:8" ht="12.75">
      <c r="A155" s="91" t="s">
        <v>142</v>
      </c>
      <c r="B155" s="48"/>
      <c r="C155" s="17"/>
      <c r="D155" s="17"/>
      <c r="E155" s="17"/>
      <c r="F155" s="17"/>
      <c r="G155" s="17"/>
      <c r="H155" s="17"/>
    </row>
    <row r="156" spans="2:8" ht="12.75">
      <c r="B156" s="16"/>
      <c r="C156" s="17"/>
      <c r="D156" s="17"/>
      <c r="E156" s="17"/>
      <c r="F156" s="17"/>
      <c r="G156" s="17"/>
      <c r="H156" s="17"/>
    </row>
    <row r="157" spans="2:8" ht="12.75">
      <c r="B157" s="16"/>
      <c r="C157" s="17"/>
      <c r="D157" s="17"/>
      <c r="E157" s="17"/>
      <c r="F157" s="17"/>
      <c r="G157" s="17"/>
      <c r="H157" s="17"/>
    </row>
    <row r="158" spans="1:8" ht="15.75">
      <c r="A158" s="103" t="s">
        <v>17</v>
      </c>
      <c r="H158" s="99" t="s">
        <v>164</v>
      </c>
    </row>
    <row r="159" spans="1:8" ht="48">
      <c r="A159" s="2" t="s">
        <v>0</v>
      </c>
      <c r="B159" s="3" t="s">
        <v>1</v>
      </c>
      <c r="C159" s="4" t="s">
        <v>102</v>
      </c>
      <c r="D159" s="4" t="s">
        <v>103</v>
      </c>
      <c r="E159" s="4" t="s">
        <v>159</v>
      </c>
      <c r="F159" s="4" t="s">
        <v>104</v>
      </c>
      <c r="G159" s="4" t="s">
        <v>106</v>
      </c>
      <c r="H159" s="4" t="s">
        <v>2</v>
      </c>
    </row>
    <row r="160" spans="1:8" ht="12.75">
      <c r="A160" s="64" t="s">
        <v>100</v>
      </c>
      <c r="B160" s="11">
        <v>33122</v>
      </c>
      <c r="C160" s="27">
        <v>102600</v>
      </c>
      <c r="D160" s="27">
        <v>102600</v>
      </c>
      <c r="E160" s="27">
        <v>0</v>
      </c>
      <c r="F160" s="28">
        <v>0</v>
      </c>
      <c r="G160" s="27">
        <v>0</v>
      </c>
      <c r="H160" s="27">
        <v>0</v>
      </c>
    </row>
    <row r="161" spans="1:8" ht="12.75">
      <c r="A161" s="10" t="s">
        <v>9</v>
      </c>
      <c r="B161" s="11">
        <v>33160</v>
      </c>
      <c r="C161" s="27">
        <v>220000</v>
      </c>
      <c r="D161" s="27">
        <v>220000</v>
      </c>
      <c r="E161" s="27">
        <v>0</v>
      </c>
      <c r="F161" s="28">
        <v>0</v>
      </c>
      <c r="G161" s="27">
        <v>0</v>
      </c>
      <c r="H161" s="27">
        <v>0</v>
      </c>
    </row>
    <row r="162" spans="1:8" ht="12.75">
      <c r="A162" s="64" t="s">
        <v>69</v>
      </c>
      <c r="B162" s="11">
        <v>33163</v>
      </c>
      <c r="C162" s="27">
        <v>75000</v>
      </c>
      <c r="D162" s="27">
        <v>75000</v>
      </c>
      <c r="E162" s="27">
        <v>0</v>
      </c>
      <c r="F162" s="28">
        <v>0</v>
      </c>
      <c r="G162" s="27">
        <v>0</v>
      </c>
      <c r="H162" s="27">
        <v>0</v>
      </c>
    </row>
    <row r="163" spans="1:8" ht="12.75">
      <c r="A163" s="64" t="s">
        <v>70</v>
      </c>
      <c r="B163" s="26">
        <v>33339</v>
      </c>
      <c r="C163" s="27">
        <v>139000</v>
      </c>
      <c r="D163" s="27">
        <v>139000</v>
      </c>
      <c r="E163" s="27">
        <v>0</v>
      </c>
      <c r="F163" s="28">
        <v>0</v>
      </c>
      <c r="G163" s="27">
        <v>0</v>
      </c>
      <c r="H163" s="27">
        <v>0</v>
      </c>
    </row>
    <row r="164" spans="1:8" ht="15">
      <c r="A164" s="117" t="s">
        <v>4</v>
      </c>
      <c r="B164" s="118"/>
      <c r="C164" s="14">
        <f>SUM(C160:C163)</f>
        <v>536600</v>
      </c>
      <c r="D164" s="14">
        <f>SUM(D160:D163)</f>
        <v>536600</v>
      </c>
      <c r="E164" s="14">
        <f>SUM(E160:E163)</f>
        <v>0</v>
      </c>
      <c r="F164" s="14">
        <v>0</v>
      </c>
      <c r="G164" s="14">
        <f>SUM(G160:G163)</f>
        <v>0</v>
      </c>
      <c r="H164" s="38">
        <f>SUM(H160:H163)</f>
        <v>0</v>
      </c>
    </row>
    <row r="165" spans="1:4" ht="12.75">
      <c r="A165" s="51" t="s">
        <v>79</v>
      </c>
      <c r="C165" s="17"/>
      <c r="D165" s="36"/>
    </row>
    <row r="166" ht="12.75">
      <c r="C166" s="17"/>
    </row>
    <row r="167" ht="15.75">
      <c r="A167" s="98" t="s">
        <v>6</v>
      </c>
    </row>
    <row r="168" spans="1:8" ht="15.75">
      <c r="A168" s="96" t="s">
        <v>16</v>
      </c>
      <c r="H168" s="99" t="s">
        <v>164</v>
      </c>
    </row>
    <row r="169" spans="1:8" ht="48">
      <c r="A169" s="2" t="s">
        <v>0</v>
      </c>
      <c r="B169" s="3" t="s">
        <v>1</v>
      </c>
      <c r="C169" s="4" t="s">
        <v>102</v>
      </c>
      <c r="D169" s="4" t="s">
        <v>103</v>
      </c>
      <c r="E169" s="4" t="s">
        <v>160</v>
      </c>
      <c r="F169" s="4" t="s">
        <v>104</v>
      </c>
      <c r="G169" s="4" t="s">
        <v>105</v>
      </c>
      <c r="H169" s="4" t="s">
        <v>2</v>
      </c>
    </row>
    <row r="170" spans="1:8" ht="12.75" customHeight="1">
      <c r="A170" s="67" t="s">
        <v>112</v>
      </c>
      <c r="B170" s="23">
        <v>34012</v>
      </c>
      <c r="C170" s="66">
        <v>235000</v>
      </c>
      <c r="D170" s="21">
        <v>235000</v>
      </c>
      <c r="E170" s="66">
        <v>0</v>
      </c>
      <c r="F170" s="21">
        <v>0</v>
      </c>
      <c r="G170" s="21">
        <v>0</v>
      </c>
      <c r="H170" s="21">
        <v>0</v>
      </c>
    </row>
    <row r="171" spans="1:8" ht="12.75" customHeight="1">
      <c r="A171" s="67" t="s">
        <v>113</v>
      </c>
      <c r="B171" s="23">
        <v>34013</v>
      </c>
      <c r="C171" s="66">
        <v>69000</v>
      </c>
      <c r="D171" s="21">
        <v>69000</v>
      </c>
      <c r="E171" s="66">
        <v>0</v>
      </c>
      <c r="F171" s="21">
        <v>0</v>
      </c>
      <c r="G171" s="21">
        <v>0</v>
      </c>
      <c r="H171" s="21">
        <v>0</v>
      </c>
    </row>
    <row r="172" spans="1:8" ht="12.75">
      <c r="A172" s="49" t="s">
        <v>20</v>
      </c>
      <c r="B172" s="23">
        <v>34053</v>
      </c>
      <c r="C172" s="66">
        <v>306000</v>
      </c>
      <c r="D172" s="21">
        <v>275000</v>
      </c>
      <c r="E172" s="66">
        <v>27000</v>
      </c>
      <c r="F172" s="21">
        <v>0</v>
      </c>
      <c r="G172" s="21">
        <v>4000</v>
      </c>
      <c r="H172" s="21">
        <v>4000</v>
      </c>
    </row>
    <row r="173" spans="1:8" ht="12.75">
      <c r="A173" s="20" t="s">
        <v>10</v>
      </c>
      <c r="B173" s="23">
        <v>34070</v>
      </c>
      <c r="C173" s="29">
        <v>36000</v>
      </c>
      <c r="D173" s="29">
        <v>36000</v>
      </c>
      <c r="E173" s="29">
        <v>0</v>
      </c>
      <c r="F173" s="12">
        <v>0</v>
      </c>
      <c r="G173" s="12">
        <v>0</v>
      </c>
      <c r="H173" s="12">
        <v>0</v>
      </c>
    </row>
    <row r="174" spans="1:8" ht="15">
      <c r="A174" s="117" t="s">
        <v>4</v>
      </c>
      <c r="B174" s="118"/>
      <c r="C174" s="14">
        <f aca="true" t="shared" si="14" ref="C174:H174">SUM(C170:C173)</f>
        <v>646000</v>
      </c>
      <c r="D174" s="14">
        <f t="shared" si="14"/>
        <v>615000</v>
      </c>
      <c r="E174" s="14">
        <f t="shared" si="14"/>
        <v>27000</v>
      </c>
      <c r="F174" s="14">
        <f t="shared" si="14"/>
        <v>0</v>
      </c>
      <c r="G174" s="14">
        <f t="shared" si="14"/>
        <v>4000</v>
      </c>
      <c r="H174" s="14">
        <f t="shared" si="14"/>
        <v>4000</v>
      </c>
    </row>
    <row r="175" ht="12.75">
      <c r="A175" s="51"/>
    </row>
    <row r="176" spans="1:8" ht="15.75">
      <c r="A176" s="96" t="s">
        <v>17</v>
      </c>
      <c r="H176" s="99" t="s">
        <v>164</v>
      </c>
    </row>
    <row r="177" spans="1:8" ht="48">
      <c r="A177" s="2" t="s">
        <v>0</v>
      </c>
      <c r="B177" s="3" t="s">
        <v>1</v>
      </c>
      <c r="C177" s="4" t="s">
        <v>102</v>
      </c>
      <c r="D177" s="4" t="s">
        <v>103</v>
      </c>
      <c r="E177" s="4" t="s">
        <v>160</v>
      </c>
      <c r="F177" s="4" t="s">
        <v>104</v>
      </c>
      <c r="G177" s="4" t="s">
        <v>106</v>
      </c>
      <c r="H177" s="4" t="s">
        <v>2</v>
      </c>
    </row>
    <row r="178" spans="1:8" ht="12.75">
      <c r="A178" s="49" t="s">
        <v>20</v>
      </c>
      <c r="B178" s="23">
        <v>34053</v>
      </c>
      <c r="C178" s="66">
        <v>824000</v>
      </c>
      <c r="D178" s="21">
        <v>726859.4</v>
      </c>
      <c r="E178" s="66">
        <v>95000</v>
      </c>
      <c r="F178" s="21">
        <v>0</v>
      </c>
      <c r="G178" s="66">
        <v>2140.6</v>
      </c>
      <c r="H178" s="21">
        <v>2140.6</v>
      </c>
    </row>
    <row r="179" spans="1:8" ht="12.75">
      <c r="A179" s="20" t="s">
        <v>10</v>
      </c>
      <c r="B179" s="23">
        <v>34070</v>
      </c>
      <c r="C179" s="21">
        <v>1127000</v>
      </c>
      <c r="D179" s="21">
        <v>1127000</v>
      </c>
      <c r="E179" s="21">
        <v>0</v>
      </c>
      <c r="F179" s="21">
        <v>0</v>
      </c>
      <c r="G179" s="21">
        <v>0</v>
      </c>
      <c r="H179" s="21">
        <v>0</v>
      </c>
    </row>
    <row r="180" spans="1:8" ht="12.75">
      <c r="A180" s="20" t="s">
        <v>39</v>
      </c>
      <c r="B180" s="56">
        <v>34352</v>
      </c>
      <c r="C180" s="21">
        <v>4860000</v>
      </c>
      <c r="D180" s="21">
        <v>4860000</v>
      </c>
      <c r="E180" s="21">
        <v>0</v>
      </c>
      <c r="F180" s="22">
        <v>0</v>
      </c>
      <c r="G180" s="21">
        <v>0</v>
      </c>
      <c r="H180" s="21">
        <v>0</v>
      </c>
    </row>
    <row r="181" spans="1:8" ht="12.75">
      <c r="A181" s="50" t="s">
        <v>40</v>
      </c>
      <c r="B181" s="23">
        <v>34352</v>
      </c>
      <c r="C181" s="21">
        <v>1210000</v>
      </c>
      <c r="D181" s="21">
        <v>1210000</v>
      </c>
      <c r="E181" s="21">
        <v>0</v>
      </c>
      <c r="F181" s="22">
        <v>0</v>
      </c>
      <c r="G181" s="21">
        <v>0</v>
      </c>
      <c r="H181" s="21">
        <v>0</v>
      </c>
    </row>
    <row r="182" spans="1:8" ht="12.75">
      <c r="A182" s="67" t="s">
        <v>146</v>
      </c>
      <c r="B182" s="92">
        <v>34544</v>
      </c>
      <c r="C182" s="21">
        <v>439000</v>
      </c>
      <c r="D182" s="21">
        <v>439000</v>
      </c>
      <c r="E182" s="21">
        <v>0</v>
      </c>
      <c r="F182" s="22">
        <v>0</v>
      </c>
      <c r="G182" s="21">
        <v>0</v>
      </c>
      <c r="H182" s="21">
        <v>0</v>
      </c>
    </row>
    <row r="183" spans="1:8" ht="15">
      <c r="A183" s="121" t="s">
        <v>4</v>
      </c>
      <c r="B183" s="122"/>
      <c r="C183" s="14">
        <f aca="true" t="shared" si="15" ref="C183:H183">SUM(C178:C182)</f>
        <v>8460000</v>
      </c>
      <c r="D183" s="38">
        <f t="shared" si="15"/>
        <v>8362859.4</v>
      </c>
      <c r="E183" s="38">
        <f t="shared" si="15"/>
        <v>95000</v>
      </c>
      <c r="F183" s="38">
        <f t="shared" si="15"/>
        <v>0</v>
      </c>
      <c r="G183" s="38">
        <f t="shared" si="15"/>
        <v>2140.6</v>
      </c>
      <c r="H183" s="38">
        <f t="shared" si="15"/>
        <v>2140.6</v>
      </c>
    </row>
    <row r="190" ht="15.75">
      <c r="A190" s="98" t="s">
        <v>52</v>
      </c>
    </row>
    <row r="191" spans="1:8" ht="15.75">
      <c r="A191" s="96" t="s">
        <v>16</v>
      </c>
      <c r="H191" s="99" t="s">
        <v>164</v>
      </c>
    </row>
    <row r="192" spans="1:8" ht="48">
      <c r="A192" s="2" t="s">
        <v>0</v>
      </c>
      <c r="B192" s="3" t="s">
        <v>1</v>
      </c>
      <c r="C192" s="4" t="s">
        <v>102</v>
      </c>
      <c r="D192" s="4" t="s">
        <v>103</v>
      </c>
      <c r="E192" s="4" t="s">
        <v>161</v>
      </c>
      <c r="F192" s="4" t="s">
        <v>104</v>
      </c>
      <c r="G192" s="4" t="s">
        <v>105</v>
      </c>
      <c r="H192" s="4" t="s">
        <v>2</v>
      </c>
    </row>
    <row r="193" spans="1:8" ht="12.75">
      <c r="A193" s="65" t="s">
        <v>86</v>
      </c>
      <c r="B193" s="123">
        <v>35018</v>
      </c>
      <c r="C193" s="112">
        <v>6363560</v>
      </c>
      <c r="D193" s="112">
        <v>6363560</v>
      </c>
      <c r="E193" s="112">
        <v>0</v>
      </c>
      <c r="F193" s="112">
        <v>0</v>
      </c>
      <c r="G193" s="112">
        <v>0</v>
      </c>
      <c r="H193" s="112">
        <v>0</v>
      </c>
    </row>
    <row r="194" spans="1:8" ht="12.75">
      <c r="A194" s="67" t="s">
        <v>87</v>
      </c>
      <c r="B194" s="116"/>
      <c r="C194" s="113"/>
      <c r="D194" s="113"/>
      <c r="E194" s="113"/>
      <c r="F194" s="113"/>
      <c r="G194" s="113"/>
      <c r="H194" s="113"/>
    </row>
    <row r="195" spans="1:8" ht="12.75">
      <c r="A195" s="67" t="s">
        <v>88</v>
      </c>
      <c r="B195" s="116"/>
      <c r="C195" s="113"/>
      <c r="D195" s="113"/>
      <c r="E195" s="113"/>
      <c r="F195" s="113"/>
      <c r="G195" s="113"/>
      <c r="H195" s="113"/>
    </row>
    <row r="196" spans="1:8" ht="12.75">
      <c r="A196" s="67" t="s">
        <v>89</v>
      </c>
      <c r="B196" s="119"/>
      <c r="C196" s="114"/>
      <c r="D196" s="114"/>
      <c r="E196" s="114"/>
      <c r="F196" s="114"/>
      <c r="G196" s="114"/>
      <c r="H196" s="114"/>
    </row>
    <row r="197" spans="1:8" ht="15">
      <c r="A197" s="117" t="s">
        <v>4</v>
      </c>
      <c r="B197" s="118"/>
      <c r="C197" s="38">
        <f>SUM(C190:C196)</f>
        <v>6363560</v>
      </c>
      <c r="D197" s="14">
        <f>SUM(D193:D193)</f>
        <v>6363560</v>
      </c>
      <c r="E197" s="14">
        <f>SUM(E193:E193)</f>
        <v>0</v>
      </c>
      <c r="F197" s="14">
        <f>SUM(F193:F193)</f>
        <v>0</v>
      </c>
      <c r="G197" s="14">
        <f>SUM(G193:G193)</f>
        <v>0</v>
      </c>
      <c r="H197" s="14">
        <f>SUM(H193:H193)</f>
        <v>0</v>
      </c>
    </row>
    <row r="199" ht="15.75">
      <c r="A199" s="98" t="s">
        <v>58</v>
      </c>
    </row>
    <row r="200" spans="1:8" ht="15.75">
      <c r="A200" s="96" t="s">
        <v>81</v>
      </c>
      <c r="H200" s="99" t="s">
        <v>164</v>
      </c>
    </row>
    <row r="201" spans="1:8" ht="48">
      <c r="A201" s="2" t="s">
        <v>0</v>
      </c>
      <c r="B201" s="3" t="s">
        <v>1</v>
      </c>
      <c r="C201" s="4" t="s">
        <v>102</v>
      </c>
      <c r="D201" s="4" t="s">
        <v>103</v>
      </c>
      <c r="E201" s="4" t="s">
        <v>162</v>
      </c>
      <c r="F201" s="4" t="s">
        <v>104</v>
      </c>
      <c r="G201" s="4" t="s">
        <v>109</v>
      </c>
      <c r="H201" s="4" t="s">
        <v>2</v>
      </c>
    </row>
    <row r="202" spans="1:8" ht="12.75">
      <c r="A202" s="52" t="s">
        <v>59</v>
      </c>
      <c r="B202" s="26">
        <v>22005</v>
      </c>
      <c r="C202" s="27">
        <v>450000</v>
      </c>
      <c r="D202" s="27">
        <v>450000</v>
      </c>
      <c r="E202" s="27">
        <v>0</v>
      </c>
      <c r="F202" s="28">
        <v>0</v>
      </c>
      <c r="G202" s="27">
        <v>0</v>
      </c>
      <c r="H202" s="27">
        <v>0</v>
      </c>
    </row>
    <row r="203" spans="1:8" ht="15">
      <c r="A203" s="117" t="s">
        <v>4</v>
      </c>
      <c r="B203" s="118"/>
      <c r="C203" s="14">
        <f aca="true" t="shared" si="16" ref="C203:H203">SUM(C202:C202)</f>
        <v>450000</v>
      </c>
      <c r="D203" s="14">
        <f t="shared" si="16"/>
        <v>450000</v>
      </c>
      <c r="E203" s="14">
        <f t="shared" si="16"/>
        <v>0</v>
      </c>
      <c r="F203" s="14">
        <f t="shared" si="16"/>
        <v>0</v>
      </c>
      <c r="G203" s="14">
        <f t="shared" si="16"/>
        <v>0</v>
      </c>
      <c r="H203" s="14">
        <f t="shared" si="16"/>
        <v>0</v>
      </c>
    </row>
    <row r="204" spans="1:8" ht="12.75">
      <c r="A204" s="51"/>
      <c r="B204" s="51"/>
      <c r="C204" s="51"/>
      <c r="D204" s="51"/>
      <c r="E204" s="51"/>
      <c r="F204" s="51"/>
      <c r="G204" s="51"/>
      <c r="H204" s="51"/>
    </row>
    <row r="206" ht="15">
      <c r="A206" s="15" t="s">
        <v>18</v>
      </c>
    </row>
    <row r="207" spans="1:8" ht="20.25" customHeight="1">
      <c r="A207" s="40" t="s">
        <v>15</v>
      </c>
      <c r="B207" s="41"/>
      <c r="C207" s="42">
        <f aca="true" t="shared" si="17" ref="C207:H207">C7+C19+C41+C57+C75+C88+C102+C111+C153+C174+C197</f>
        <v>5537632932.29</v>
      </c>
      <c r="D207" s="42">
        <f t="shared" si="17"/>
        <v>5531623561.31</v>
      </c>
      <c r="E207" s="42">
        <f t="shared" si="17"/>
        <v>1368604.1</v>
      </c>
      <c r="F207" s="42">
        <f t="shared" si="17"/>
        <v>2550387.68</v>
      </c>
      <c r="G207" s="42">
        <f t="shared" si="17"/>
        <v>2090379.2</v>
      </c>
      <c r="H207" s="42">
        <f t="shared" si="17"/>
        <v>4640766.880000001</v>
      </c>
    </row>
    <row r="208" spans="1:7" ht="12.75">
      <c r="A208" s="69" t="s">
        <v>166</v>
      </c>
      <c r="C208" s="105">
        <f>SUM(C209:C219)</f>
        <v>2550387.6800000006</v>
      </c>
      <c r="G208" s="17"/>
    </row>
    <row r="209" spans="1:7" ht="12.75">
      <c r="A209" t="s">
        <v>73</v>
      </c>
      <c r="C209" s="60">
        <v>6714.21</v>
      </c>
      <c r="E209" s="69" t="s">
        <v>167</v>
      </c>
      <c r="G209" s="106">
        <f>SUM(G210:G216)</f>
        <v>4640766.88</v>
      </c>
    </row>
    <row r="210" spans="1:7" ht="12.75">
      <c r="A210" t="s">
        <v>53</v>
      </c>
      <c r="C210" s="60">
        <v>2334680</v>
      </c>
      <c r="E210" t="s">
        <v>54</v>
      </c>
      <c r="G210" s="61">
        <v>6714.21</v>
      </c>
    </row>
    <row r="211" spans="1:7" ht="12.75">
      <c r="A211" t="s">
        <v>114</v>
      </c>
      <c r="C211" s="60">
        <v>947.71</v>
      </c>
      <c r="E211" t="s">
        <v>55</v>
      </c>
      <c r="G211" s="61">
        <v>2334680</v>
      </c>
    </row>
    <row r="212" spans="1:7" ht="12.75">
      <c r="A212" s="69" t="s">
        <v>101</v>
      </c>
      <c r="C212" s="60">
        <v>871.6</v>
      </c>
      <c r="E212" t="s">
        <v>57</v>
      </c>
      <c r="G212" s="61">
        <v>55982.68</v>
      </c>
    </row>
    <row r="213" spans="1:7" ht="12.75">
      <c r="A213" s="69" t="s">
        <v>136</v>
      </c>
      <c r="C213" s="60">
        <v>14582.74</v>
      </c>
      <c r="E213" t="s">
        <v>115</v>
      </c>
      <c r="G213" s="61">
        <v>4000</v>
      </c>
    </row>
    <row r="214" spans="1:7" ht="12.75">
      <c r="A214" s="69" t="s">
        <v>137</v>
      </c>
      <c r="C214" s="60">
        <v>68971.45</v>
      </c>
      <c r="E214" t="s">
        <v>32</v>
      </c>
      <c r="G214" s="60">
        <v>164089.16</v>
      </c>
    </row>
    <row r="215" spans="1:7" ht="12.75">
      <c r="A215" s="69" t="s">
        <v>138</v>
      </c>
      <c r="C215" s="60">
        <v>80534.5</v>
      </c>
      <c r="E215" t="s">
        <v>62</v>
      </c>
      <c r="G215" s="60">
        <v>2073481.52</v>
      </c>
    </row>
    <row r="216" spans="1:8" ht="12.75">
      <c r="A216" s="69" t="s">
        <v>139</v>
      </c>
      <c r="C216" s="60"/>
      <c r="E216" s="69" t="s">
        <v>60</v>
      </c>
      <c r="G216" s="61">
        <v>1819.31</v>
      </c>
      <c r="H216" s="17"/>
    </row>
    <row r="217" spans="1:5" ht="12.75">
      <c r="A217" s="69" t="s">
        <v>140</v>
      </c>
      <c r="C217" s="60">
        <v>0.47</v>
      </c>
      <c r="E217" t="s">
        <v>63</v>
      </c>
    </row>
    <row r="218" spans="1:7" ht="12.75">
      <c r="A218" s="69" t="s">
        <v>141</v>
      </c>
      <c r="E218" s="69" t="s">
        <v>94</v>
      </c>
      <c r="G218" s="60">
        <v>43085</v>
      </c>
    </row>
    <row r="219" spans="1:8" ht="12.75">
      <c r="A219" s="69" t="s">
        <v>94</v>
      </c>
      <c r="C219" s="60">
        <v>43085</v>
      </c>
      <c r="H219" s="104"/>
    </row>
    <row r="220" ht="15">
      <c r="A220" s="15" t="s">
        <v>19</v>
      </c>
    </row>
    <row r="221" spans="1:8" ht="15">
      <c r="A221" s="40" t="s">
        <v>15</v>
      </c>
      <c r="B221" s="41"/>
      <c r="C221" s="42">
        <f aca="true" t="shared" si="18" ref="C221:H221">C12+C51+C66+C81+C94+C118+C164+C183+C203</f>
        <v>721300267.98</v>
      </c>
      <c r="D221" s="42">
        <f t="shared" si="18"/>
        <v>715811616.51</v>
      </c>
      <c r="E221" s="42">
        <f t="shared" si="18"/>
        <v>2422888</v>
      </c>
      <c r="F221" s="42">
        <f t="shared" si="18"/>
        <v>0</v>
      </c>
      <c r="G221" s="42">
        <f t="shared" si="18"/>
        <v>3065763.47</v>
      </c>
      <c r="H221" s="42">
        <f t="shared" si="18"/>
        <v>3065763.47</v>
      </c>
    </row>
    <row r="222" spans="1:7" ht="12.75">
      <c r="A222" s="69" t="s">
        <v>168</v>
      </c>
      <c r="C222" s="106">
        <f>SUM(C223:C224,G222:G224)</f>
        <v>3065763.47</v>
      </c>
      <c r="E222" t="s">
        <v>55</v>
      </c>
      <c r="G222" s="61">
        <v>830019.92</v>
      </c>
    </row>
    <row r="223" spans="1:7" ht="12.75">
      <c r="A223" t="s">
        <v>54</v>
      </c>
      <c r="C223" s="61">
        <v>12520</v>
      </c>
      <c r="E223" t="s">
        <v>56</v>
      </c>
      <c r="G223" s="61">
        <v>5623</v>
      </c>
    </row>
    <row r="224" spans="1:7" ht="12.75">
      <c r="A224" t="s">
        <v>32</v>
      </c>
      <c r="C224" s="61">
        <v>2215459.95</v>
      </c>
      <c r="E224" s="69" t="s">
        <v>95</v>
      </c>
      <c r="G224" s="61">
        <v>2140.6</v>
      </c>
    </row>
    <row r="225" ht="12.75">
      <c r="G225" s="17"/>
    </row>
    <row r="226" ht="12.75">
      <c r="G226" s="17"/>
    </row>
    <row r="227" ht="12.75">
      <c r="G227" s="17"/>
    </row>
    <row r="228" spans="3:7" ht="12.75">
      <c r="C228" s="61"/>
      <c r="G228" s="17"/>
    </row>
    <row r="229" spans="3:7" ht="12.75">
      <c r="C229" s="61"/>
      <c r="G229" s="17"/>
    </row>
    <row r="230" spans="3:7" ht="12.75">
      <c r="C230" s="61"/>
      <c r="G230" s="17"/>
    </row>
  </sheetData>
  <sheetProtection/>
  <mergeCells count="82">
    <mergeCell ref="H136:H137"/>
    <mergeCell ref="C145:C146"/>
    <mergeCell ref="D145:D146"/>
    <mergeCell ref="E145:E146"/>
    <mergeCell ref="F145:F146"/>
    <mergeCell ref="G145:G146"/>
    <mergeCell ref="H145:H146"/>
    <mergeCell ref="G131:G132"/>
    <mergeCell ref="H131:H132"/>
    <mergeCell ref="A203:B203"/>
    <mergeCell ref="A183:B183"/>
    <mergeCell ref="A197:B197"/>
    <mergeCell ref="B193:B196"/>
    <mergeCell ref="G193:G196"/>
    <mergeCell ref="E136:E137"/>
    <mergeCell ref="F136:F137"/>
    <mergeCell ref="G136:G137"/>
    <mergeCell ref="A118:B118"/>
    <mergeCell ref="A174:B174"/>
    <mergeCell ref="A51:B51"/>
    <mergeCell ref="A57:B57"/>
    <mergeCell ref="A102:B102"/>
    <mergeCell ref="A153:B153"/>
    <mergeCell ref="A164:B164"/>
    <mergeCell ref="A66:B66"/>
    <mergeCell ref="A88:B88"/>
    <mergeCell ref="A111:B111"/>
    <mergeCell ref="B49:B50"/>
    <mergeCell ref="A81:B81"/>
    <mergeCell ref="B62:B64"/>
    <mergeCell ref="B34:B35"/>
    <mergeCell ref="G100:G101"/>
    <mergeCell ref="H100:H101"/>
    <mergeCell ref="C100:C101"/>
    <mergeCell ref="D100:D101"/>
    <mergeCell ref="B100:B101"/>
    <mergeCell ref="E100:E101"/>
    <mergeCell ref="B131:B132"/>
    <mergeCell ref="B136:B137"/>
    <mergeCell ref="D136:D137"/>
    <mergeCell ref="A7:B7"/>
    <mergeCell ref="A12:B12"/>
    <mergeCell ref="A19:B19"/>
    <mergeCell ref="A41:B41"/>
    <mergeCell ref="A75:B75"/>
    <mergeCell ref="A94:B94"/>
    <mergeCell ref="B47:B48"/>
    <mergeCell ref="C131:C132"/>
    <mergeCell ref="C136:C137"/>
    <mergeCell ref="C193:C196"/>
    <mergeCell ref="D193:D196"/>
    <mergeCell ref="E193:E196"/>
    <mergeCell ref="F193:F196"/>
    <mergeCell ref="D131:D132"/>
    <mergeCell ref="E131:E132"/>
    <mergeCell ref="F131:F132"/>
    <mergeCell ref="D47:D48"/>
    <mergeCell ref="E47:E48"/>
    <mergeCell ref="F100:F101"/>
    <mergeCell ref="H193:H196"/>
    <mergeCell ref="C62:C64"/>
    <mergeCell ref="D62:D64"/>
    <mergeCell ref="E62:E64"/>
    <mergeCell ref="F62:F64"/>
    <mergeCell ref="G62:G64"/>
    <mergeCell ref="H62:H64"/>
    <mergeCell ref="C34:C35"/>
    <mergeCell ref="D34:D35"/>
    <mergeCell ref="E34:E35"/>
    <mergeCell ref="F34:F35"/>
    <mergeCell ref="G34:G35"/>
    <mergeCell ref="H34:H35"/>
    <mergeCell ref="H49:H50"/>
    <mergeCell ref="F47:F48"/>
    <mergeCell ref="G47:G48"/>
    <mergeCell ref="C49:C50"/>
    <mergeCell ref="D49:D50"/>
    <mergeCell ref="E49:E50"/>
    <mergeCell ref="F49:F50"/>
    <mergeCell ref="G49:G50"/>
    <mergeCell ref="H47:H48"/>
    <mergeCell ref="C47:C48"/>
  </mergeCells>
  <printOptions/>
  <pageMargins left="0.5905511811023623" right="0.1968503937007874" top="0.9448818897637796" bottom="0.984251968503937" header="0.5118110236220472" footer="0.5118110236220472"/>
  <pageSetup firstPageNumber="205" useFirstPageNumber="1" horizontalDpi="600" verticalDpi="600" orientation="landscape" paperSize="9" scale="84" r:id="rId1"/>
  <headerFooter alignWithMargins="0">
    <oddFooter>&amp;L&amp;"Arial,Kurzíva"Zastupitelstvo Olomouckého kraje 26.6.2015
4. - Závěrečný účet Olomouckého kraje za rok 2014
Příloha č. 10: Vyúčtování finančních vztahů ke státnímu rozpočtu za rok 2014&amp;R&amp;P (celkem 484)</oddFooter>
  </headerFooter>
  <rowBreaks count="2" manualBreakCount="2">
    <brk id="29" max="7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2015-06-02T07:48:19Z</cp:lastPrinted>
  <dcterms:created xsi:type="dcterms:W3CDTF">2003-04-14T15:02:19Z</dcterms:created>
  <dcterms:modified xsi:type="dcterms:W3CDTF">2015-06-08T09:18:44Z</dcterms:modified>
  <cp:category/>
  <cp:version/>
  <cp:contentType/>
  <cp:contentStatus/>
</cp:coreProperties>
</file>