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4" r:id="rId2"/>
    <sheet name="Příloha  č. 3" sheetId="5" r:id="rId3"/>
  </sheets>
  <definedNames>
    <definedName name="_xlnm.Print_Area" localSheetId="0">'Příloha č. 1'!$A$1:$E$1229</definedName>
    <definedName name="_xlnm.Print_Area" localSheetId="1">'Příloha č. 2'!$A$1:$E$47</definedName>
  </definedNames>
  <calcPr calcId="145621"/>
</workbook>
</file>

<file path=xl/calcChain.xml><?xml version="1.0" encoding="utf-8"?>
<calcChain xmlns="http://schemas.openxmlformats.org/spreadsheetml/2006/main">
  <c r="B53" i="5" l="1"/>
  <c r="C51" i="5"/>
  <c r="C53" i="5" s="1"/>
  <c r="B46" i="5"/>
  <c r="B48" i="5" s="1"/>
  <c r="B57" i="5" s="1"/>
  <c r="C45" i="5"/>
  <c r="C44" i="5"/>
  <c r="C43" i="5"/>
  <c r="C39" i="5"/>
  <c r="C38" i="5"/>
  <c r="C36" i="5"/>
  <c r="C34" i="5"/>
  <c r="C33" i="5"/>
  <c r="C31" i="5"/>
  <c r="C46" i="5" s="1"/>
  <c r="C48" i="5" s="1"/>
  <c r="C57" i="5" s="1"/>
  <c r="B26" i="5"/>
  <c r="B28" i="5" s="1"/>
  <c r="B56" i="5" s="1"/>
  <c r="C25" i="5"/>
  <c r="C22" i="5"/>
  <c r="C19" i="5"/>
  <c r="C18" i="5"/>
  <c r="C17" i="5"/>
  <c r="C15" i="5"/>
  <c r="C13" i="5"/>
  <c r="C12" i="5"/>
  <c r="C26" i="5" s="1"/>
  <c r="C28" i="5" s="1"/>
  <c r="C56" i="5" s="1"/>
  <c r="C6" i="5"/>
  <c r="C3" i="5"/>
  <c r="E46" i="4"/>
  <c r="E39" i="4"/>
  <c r="E22" i="4"/>
  <c r="E15" i="4"/>
  <c r="E1227" i="1"/>
  <c r="E1226" i="1"/>
  <c r="E1212" i="1"/>
  <c r="E1192" i="1"/>
  <c r="E1185" i="1"/>
  <c r="E1162" i="1"/>
  <c r="E1158" i="1"/>
  <c r="E1139" i="1"/>
  <c r="E1132" i="1"/>
  <c r="E1113" i="1"/>
  <c r="E1092" i="1"/>
  <c r="E1073" i="1"/>
  <c r="E1066" i="1"/>
  <c r="E1044" i="1"/>
  <c r="E1037" i="1"/>
  <c r="E1021" i="1"/>
  <c r="E1013" i="1"/>
  <c r="E1014" i="1" s="1"/>
  <c r="E988" i="1"/>
  <c r="E981" i="1"/>
  <c r="E961" i="1"/>
  <c r="E950" i="1"/>
  <c r="E931" i="1"/>
  <c r="E910" i="1"/>
  <c r="E882" i="1"/>
  <c r="E875" i="1"/>
  <c r="E856" i="1"/>
  <c r="E830" i="1"/>
  <c r="E831" i="1" s="1"/>
  <c r="E808" i="1"/>
  <c r="E810" i="1" s="1"/>
  <c r="E802" i="1"/>
  <c r="E782" i="1"/>
  <c r="E775" i="1"/>
  <c r="E756" i="1"/>
  <c r="E749" i="1"/>
  <c r="E724" i="1"/>
  <c r="E716" i="1"/>
  <c r="E696" i="1"/>
  <c r="E689" i="1"/>
  <c r="E669" i="1"/>
  <c r="E662" i="1"/>
  <c r="E643" i="1"/>
  <c r="E634" i="1"/>
  <c r="E607" i="1"/>
  <c r="E615" i="1" s="1"/>
  <c r="E601" i="1"/>
  <c r="E580" i="1"/>
  <c r="E573" i="1"/>
  <c r="E555" i="1"/>
  <c r="E548" i="1"/>
  <c r="E527" i="1"/>
  <c r="E518" i="1"/>
  <c r="E520" i="1" s="1"/>
  <c r="E512" i="1"/>
  <c r="E492" i="1"/>
  <c r="E485" i="1"/>
  <c r="E465" i="1"/>
  <c r="E458" i="1"/>
  <c r="E438" i="1"/>
  <c r="E431" i="1"/>
  <c r="E411" i="1"/>
  <c r="E404" i="1"/>
  <c r="E385" i="1"/>
  <c r="E378" i="1"/>
  <c r="E359" i="1"/>
  <c r="E352" i="1"/>
  <c r="E332" i="1"/>
  <c r="E325" i="1"/>
  <c r="E313" i="1"/>
  <c r="E292" i="1"/>
  <c r="E284" i="1"/>
  <c r="E283" i="1"/>
  <c r="E285" i="1" s="1"/>
  <c r="E255" i="1"/>
  <c r="E248" i="1"/>
  <c r="E227" i="1"/>
  <c r="E220" i="1"/>
  <c r="E194" i="1"/>
  <c r="E187" i="1"/>
  <c r="E166" i="1"/>
  <c r="E159" i="1"/>
  <c r="E138" i="1"/>
  <c r="E131" i="1"/>
  <c r="E112" i="1"/>
  <c r="E101" i="1"/>
  <c r="E84" i="1"/>
  <c r="E76" i="1"/>
  <c r="E59" i="1"/>
  <c r="E50" i="1"/>
  <c r="E43" i="1"/>
  <c r="E26" i="1"/>
  <c r="E22" i="1"/>
  <c r="E15" i="1"/>
  <c r="E1228" i="1" l="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289+14334 daňové přiznání
</t>
        </r>
      </text>
    </comment>
    <comment ref="C6" authorId="0">
      <text>
        <r>
          <rPr>
            <b/>
            <sz val="8"/>
            <color indexed="81"/>
            <rFont val="Tahoma"/>
            <family val="2"/>
            <charset val="238"/>
          </rPr>
          <t>Navrátilová Lenka:</t>
        </r>
        <r>
          <rPr>
            <sz val="8"/>
            <color indexed="81"/>
            <rFont val="Tahoma"/>
            <family val="2"/>
            <charset val="238"/>
          </rPr>
          <t xml:space="preserve">
137-7807
288+683
</t>
        </r>
      </text>
    </comment>
    <comment ref="C7" authorId="0">
      <text>
        <r>
          <rPr>
            <b/>
            <sz val="8"/>
            <color indexed="81"/>
            <rFont val="Tahoma"/>
            <family val="2"/>
            <charset val="238"/>
          </rPr>
          <t>Navrátilová Lenka:</t>
        </r>
        <r>
          <rPr>
            <sz val="8"/>
            <color indexed="81"/>
            <rFont val="Tahoma"/>
            <family val="2"/>
            <charset val="238"/>
          </rPr>
          <t xml:space="preserve">
232+95 sankce do rez</t>
        </r>
      </text>
    </comment>
    <comment ref="C8" authorId="0">
      <text>
        <r>
          <rPr>
            <b/>
            <sz val="8"/>
            <color indexed="81"/>
            <rFont val="Tahoma"/>
            <family val="2"/>
            <charset val="238"/>
          </rPr>
          <t>Navrátilová Lenka:</t>
        </r>
        <r>
          <rPr>
            <sz val="8"/>
            <color indexed="81"/>
            <rFont val="Tahoma"/>
            <family val="2"/>
            <charset val="238"/>
          </rPr>
          <t xml:space="preserve">
30+100 omp do rez
76+7 poj
85+321 ref mezd okř
101+3 poj z
129+78 poj
179+1554 poj d
180+14 poj š
181+135 poj š
247+61 poj š
251+4612 dar
</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254+33
255+529
291-90
</t>
        </r>
      </text>
    </comment>
    <comment ref="C13" authorId="0">
      <text>
        <r>
          <rPr>
            <b/>
            <sz val="8"/>
            <color indexed="81"/>
            <rFont val="Tahoma"/>
            <family val="2"/>
            <charset val="238"/>
          </rPr>
          <t>Navrátilová Lenka:</t>
        </r>
        <r>
          <rPr>
            <sz val="8"/>
            <color indexed="81"/>
            <rFont val="Tahoma"/>
            <family val="2"/>
            <charset val="238"/>
          </rPr>
          <t xml:space="preserve">
64+4500 s+z
68+649402
182+1500 s+z
256+24992
266+202
</t>
        </r>
      </text>
    </comment>
    <comment ref="C14" authorId="0">
      <text>
        <r>
          <rPr>
            <b/>
            <sz val="8"/>
            <color indexed="81"/>
            <rFont val="Tahoma"/>
            <family val="2"/>
            <charset val="238"/>
          </rPr>
          <t>Navrátilová Lenka:</t>
        </r>
        <r>
          <rPr>
            <sz val="8"/>
            <color indexed="81"/>
            <rFont val="Tahoma"/>
            <family val="2"/>
            <charset val="238"/>
          </rPr>
          <t xml:space="preserve">
171+246
172+10
236+200</t>
        </r>
      </text>
    </comment>
    <comment ref="C15" authorId="0">
      <text>
        <r>
          <rPr>
            <b/>
            <sz val="8"/>
            <color indexed="81"/>
            <rFont val="Tahoma"/>
            <family val="2"/>
            <charset val="238"/>
          </rPr>
          <t>Navrátilová Lenka:</t>
        </r>
        <r>
          <rPr>
            <sz val="8"/>
            <color indexed="81"/>
            <rFont val="Tahoma"/>
            <family val="2"/>
            <charset val="238"/>
          </rPr>
          <t xml:space="preserve">
4+3723
5+7277
27+22662
28+3200
29+800
55+190
65+3
82+477
95+2455
257+141
293+455
</t>
        </r>
      </text>
    </comment>
    <comment ref="C16" authorId="0">
      <text>
        <r>
          <rPr>
            <b/>
            <sz val="8"/>
            <color indexed="81"/>
            <rFont val="Tahoma"/>
            <family val="2"/>
            <charset val="238"/>
          </rPr>
          <t>Navrátilová Lenka:</t>
        </r>
        <r>
          <rPr>
            <sz val="8"/>
            <color indexed="81"/>
            <rFont val="Tahoma"/>
            <family val="2"/>
            <charset val="238"/>
          </rPr>
          <t xml:space="preserve">
33+60
87+0
88+15
100+349
141+39
169+15
170+24
</t>
        </r>
      </text>
    </comment>
    <comment ref="C17" authorId="0">
      <text>
        <r>
          <rPr>
            <b/>
            <sz val="8"/>
            <color indexed="81"/>
            <rFont val="Tahoma"/>
            <family val="2"/>
            <charset val="238"/>
          </rPr>
          <t>Navrátilová Lenka:</t>
        </r>
        <r>
          <rPr>
            <sz val="8"/>
            <color indexed="81"/>
            <rFont val="Tahoma"/>
            <family val="2"/>
            <charset val="238"/>
          </rPr>
          <t xml:space="preserve">
25+15
233+444
292+1313
</t>
        </r>
      </text>
    </comment>
    <comment ref="C18" authorId="0">
      <text>
        <r>
          <rPr>
            <b/>
            <sz val="8"/>
            <color indexed="81"/>
            <rFont val="Tahoma"/>
            <family val="2"/>
            <charset val="238"/>
          </rPr>
          <t>Navrátilová Lenka:</t>
        </r>
        <r>
          <rPr>
            <sz val="8"/>
            <color indexed="81"/>
            <rFont val="Tahoma"/>
            <family val="2"/>
            <charset val="238"/>
          </rPr>
          <t xml:space="preserve">
69+1378
70+3971
71+591
72+7058
83+835
93+15901
94+3511
96+2169
97+6473
99+684
126+5176
173+41325
239+4134
240+6729
258+16884
264+17298
265+17309
</t>
        </r>
      </text>
    </comment>
    <comment ref="C19" authorId="0">
      <text>
        <r>
          <rPr>
            <b/>
            <sz val="8"/>
            <color indexed="81"/>
            <rFont val="Tahoma"/>
            <family val="2"/>
            <charset val="238"/>
          </rPr>
          <t>Navrátilová Lenka:</t>
        </r>
        <r>
          <rPr>
            <sz val="8"/>
            <color indexed="81"/>
            <rFont val="Tahoma"/>
            <family val="2"/>
            <charset val="238"/>
          </rPr>
          <t xml:space="preserve">
12+7 š na omp
45+271 š na fu
54+200 š do rez
62+2892 š na ovzi
230+255 š na omp
268-460 š na ovzi
</t>
        </r>
      </text>
    </comment>
    <comment ref="C22" authorId="0">
      <text>
        <r>
          <rPr>
            <b/>
            <sz val="8"/>
            <color indexed="81"/>
            <rFont val="Tahoma"/>
            <family val="2"/>
            <charset val="238"/>
          </rPr>
          <t>Navrátilová Lenka:</t>
        </r>
        <r>
          <rPr>
            <sz val="8"/>
            <color indexed="81"/>
            <rFont val="Tahoma"/>
            <family val="2"/>
            <charset val="238"/>
          </rPr>
          <t xml:space="preserve">
34+36
73+95937
98+4095
174+26428
175+248
176+172000
177+43
246+5
259+2236
260+728
261+155
262+219
263+746
</t>
        </r>
      </text>
    </comment>
    <comment ref="C23" authorId="0">
      <text>
        <r>
          <rPr>
            <b/>
            <sz val="8"/>
            <color indexed="81"/>
            <rFont val="Tahoma"/>
            <family val="2"/>
            <charset val="238"/>
          </rPr>
          <t>Navrátilová Lenka:</t>
        </r>
        <r>
          <rPr>
            <sz val="8"/>
            <color indexed="81"/>
            <rFont val="Tahoma"/>
            <family val="2"/>
            <charset val="238"/>
          </rPr>
          <t xml:space="preserve">
48+1885 mzdy
</t>
        </r>
      </text>
    </comment>
    <comment ref="C25" authorId="0">
      <text>
        <r>
          <rPr>
            <b/>
            <sz val="8"/>
            <color indexed="81"/>
            <rFont val="Tahoma"/>
            <family val="2"/>
            <charset val="238"/>
          </rPr>
          <t>Navrátilová Lenka:</t>
        </r>
        <r>
          <rPr>
            <sz val="8"/>
            <color indexed="81"/>
            <rFont val="Tahoma"/>
            <family val="2"/>
            <charset val="238"/>
          </rPr>
          <t xml:space="preserve">
49+13 (FV OE celkem 1791)
50+1162 (FV Š celkem 1601)
265+250 (celkem 15+250 FV OE)
238+260 š
267+2708 s
</t>
        </r>
      </text>
    </comment>
    <comment ref="C31" authorId="0">
      <text>
        <r>
          <rPr>
            <b/>
            <sz val="8"/>
            <color indexed="81"/>
            <rFont val="Tahoma"/>
            <family val="2"/>
            <charset val="238"/>
          </rPr>
          <t>Navrátilová Lenka:</t>
        </r>
        <r>
          <rPr>
            <sz val="8"/>
            <color indexed="81"/>
            <rFont val="Tahoma"/>
            <family val="2"/>
            <charset val="238"/>
          </rPr>
          <t xml:space="preserve">
12+7 š na omp
30+100 omp do rez
45+271 š na fu
48+1885 mzdy
54+200 š do rez
69+1378
70+3971
71+591
72+7058
76+7 poj
85+321 ref mezd okř
96+2169
97+6473
99+684
100+349
101+3 poj z
118+1767
129+78 poj
136+634
173+41325
232+95 sankce do rez
225+245845 přebytek
230+255 š na omp
240+6729
251+4612 dar
289+14334 daňové přiznání</t>
        </r>
      </text>
    </comment>
    <comment ref="C32" authorId="0">
      <text>
        <r>
          <rPr>
            <b/>
            <sz val="8"/>
            <color indexed="81"/>
            <rFont val="Tahoma"/>
            <family val="2"/>
            <charset val="238"/>
          </rPr>
          <t>Navrátilová Lenka:</t>
        </r>
        <r>
          <rPr>
            <sz val="8"/>
            <color indexed="81"/>
            <rFont val="Tahoma"/>
            <family val="2"/>
            <charset val="238"/>
          </rPr>
          <t xml:space="preserve">
137-7807
179+1554 poj d
180+14 poj š
181+135 poj š
247+61 poj š</t>
        </r>
      </text>
    </comment>
    <comment ref="C33"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254+33
255+529
291-90
</t>
        </r>
      </text>
    </comment>
    <comment ref="C34" authorId="0">
      <text>
        <r>
          <rPr>
            <b/>
            <sz val="8"/>
            <color indexed="81"/>
            <rFont val="Tahoma"/>
            <family val="2"/>
            <charset val="238"/>
          </rPr>
          <t>Navrátilová Lenka:</t>
        </r>
        <r>
          <rPr>
            <sz val="8"/>
            <color indexed="81"/>
            <rFont val="Tahoma"/>
            <family val="2"/>
            <charset val="238"/>
          </rPr>
          <t xml:space="preserve">
64+4500 s+z
68+649402
182+1500 s+z
256+24992
266+202</t>
        </r>
      </text>
    </comment>
    <comment ref="C35" authorId="0">
      <text>
        <r>
          <rPr>
            <b/>
            <sz val="8"/>
            <color indexed="81"/>
            <rFont val="Tahoma"/>
            <family val="2"/>
            <charset val="238"/>
          </rPr>
          <t>Navrátilová Lenka:</t>
        </r>
        <r>
          <rPr>
            <sz val="8"/>
            <color indexed="81"/>
            <rFont val="Tahoma"/>
            <family val="2"/>
            <charset val="238"/>
          </rPr>
          <t xml:space="preserve">
171+246
172+10
236+200</t>
        </r>
      </text>
    </comment>
    <comment ref="C36" authorId="0">
      <text>
        <r>
          <rPr>
            <b/>
            <sz val="8"/>
            <color indexed="81"/>
            <rFont val="Tahoma"/>
            <family val="2"/>
            <charset val="238"/>
          </rPr>
          <t>Navrátilová Lenka:</t>
        </r>
        <r>
          <rPr>
            <sz val="8"/>
            <color indexed="81"/>
            <rFont val="Tahoma"/>
            <family val="2"/>
            <charset val="238"/>
          </rPr>
          <t xml:space="preserve">
4+3723
5+7277
27+22662
28+3200
29+800
55+190
65+3
82+477
95+2455
257+141
293+455
</t>
        </r>
      </text>
    </comment>
    <comment ref="C37" authorId="0">
      <text>
        <r>
          <rPr>
            <b/>
            <sz val="8"/>
            <color indexed="81"/>
            <rFont val="Tahoma"/>
            <family val="2"/>
            <charset val="238"/>
          </rPr>
          <t>Navrátilová Lenka:</t>
        </r>
        <r>
          <rPr>
            <sz val="8"/>
            <color indexed="81"/>
            <rFont val="Tahoma"/>
            <family val="2"/>
            <charset val="238"/>
          </rPr>
          <t xml:space="preserve">
33+60
87+0
88+15
141+39
169+15
170+24
</t>
        </r>
      </text>
    </comment>
    <comment ref="C38" authorId="0">
      <text>
        <r>
          <rPr>
            <b/>
            <sz val="8"/>
            <color indexed="81"/>
            <rFont val="Tahoma"/>
            <family val="2"/>
            <charset val="238"/>
          </rPr>
          <t>Navrátilová Lenka:</t>
        </r>
        <r>
          <rPr>
            <sz val="8"/>
            <color indexed="81"/>
            <rFont val="Tahoma"/>
            <family val="2"/>
            <charset val="238"/>
          </rPr>
          <t xml:space="preserve">
25+15
233+444
292+1313
</t>
        </r>
      </text>
    </comment>
    <comment ref="C39" authorId="0">
      <text>
        <r>
          <rPr>
            <b/>
            <sz val="8"/>
            <color indexed="81"/>
            <rFont val="Tahoma"/>
            <family val="2"/>
            <charset val="238"/>
          </rPr>
          <t>Navrátilová Lenka:</t>
        </r>
        <r>
          <rPr>
            <sz val="8"/>
            <color indexed="81"/>
            <rFont val="Tahoma"/>
            <family val="2"/>
            <charset val="238"/>
          </rPr>
          <t xml:space="preserve">
83+835
93+15901
94+3511
126+5176
239+4134
258+16884
264+17298
265+17309</t>
        </r>
      </text>
    </comment>
    <comment ref="C41" authorId="0">
      <text>
        <r>
          <rPr>
            <b/>
            <sz val="8"/>
            <color indexed="81"/>
            <rFont val="Tahoma"/>
            <family val="2"/>
            <charset val="238"/>
          </rPr>
          <t>Navrátilová Lenka:</t>
        </r>
        <r>
          <rPr>
            <sz val="8"/>
            <color indexed="81"/>
            <rFont val="Tahoma"/>
            <family val="2"/>
            <charset val="238"/>
          </rPr>
          <t xml:space="preserve">
84+12500 FOND 8115</t>
        </r>
      </text>
    </comment>
    <comment ref="C43" authorId="0">
      <text>
        <r>
          <rPr>
            <b/>
            <sz val="8"/>
            <color indexed="81"/>
            <rFont val="Tahoma"/>
            <family val="2"/>
            <charset val="238"/>
          </rPr>
          <t>Navrátilová Lenka:</t>
        </r>
        <r>
          <rPr>
            <sz val="8"/>
            <color indexed="81"/>
            <rFont val="Tahoma"/>
            <family val="2"/>
            <charset val="238"/>
          </rPr>
          <t xml:space="preserve">
6+11363
7+7574
11+200
34+36
73+95937
98+4095
174+26428
175+248
176+172000
177+43
246+5
259+2236
260+728
261+155
262+219
263+746</t>
        </r>
      </text>
    </comment>
    <comment ref="C44" authorId="0">
      <text>
        <r>
          <rPr>
            <b/>
            <sz val="8"/>
            <color indexed="81"/>
            <rFont val="Tahoma"/>
            <family val="2"/>
            <charset val="238"/>
          </rPr>
          <t>Navrátilová Lenka:</t>
        </r>
        <r>
          <rPr>
            <sz val="8"/>
            <color indexed="81"/>
            <rFont val="Tahoma"/>
            <family val="2"/>
            <charset val="238"/>
          </rPr>
          <t xml:space="preserve">
62+2892 š na ovzi
268-460 š na ovzi
288+683</t>
        </r>
      </text>
    </comment>
    <comment ref="C45" authorId="0">
      <text>
        <r>
          <rPr>
            <b/>
            <sz val="8"/>
            <color indexed="81"/>
            <rFont val="Tahoma"/>
            <family val="2"/>
            <charset val="238"/>
          </rPr>
          <t>Navrátilová Lenka:</t>
        </r>
        <r>
          <rPr>
            <sz val="8"/>
            <color indexed="81"/>
            <rFont val="Tahoma"/>
            <family val="2"/>
            <charset val="238"/>
          </rPr>
          <t xml:space="preserve">
3+669
8+839
9+39
10+7
30+426
32+421
49+13 (FV OE celkem 1791)
50+1162 (FV Š celkem 1601)
265+265 (celkem 15+250 FV OE)
238+260 š
267+2708 s</t>
        </r>
      </text>
    </comment>
    <comment ref="C51" authorId="0">
      <text>
        <r>
          <rPr>
            <b/>
            <sz val="8"/>
            <color indexed="81"/>
            <rFont val="Tahoma"/>
            <family val="2"/>
            <charset val="238"/>
          </rPr>
          <t>Navrátilová Lenka:</t>
        </r>
        <r>
          <rPr>
            <sz val="8"/>
            <color indexed="81"/>
            <rFont val="Tahoma"/>
            <family val="2"/>
            <charset val="238"/>
          </rPr>
          <t xml:space="preserve">
8115, 8905
3+669
6+11363
7+7574
8+839
9+39
10+7
11+200
30+426
32+421
49+1778 (FV OE celkem 1791)
50+439 (FV Š celkem 1601)
265+15 (celkem 15+250 FV OE)
84+12500 FOND 99
118+1767
136+634
225+245845 přebytek</t>
        </r>
      </text>
    </comment>
    <comment ref="C52"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<sst xmlns="http://schemas.openxmlformats.org/spreadsheetml/2006/main" count="992" uniqueCount="214">
  <si>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</si>
  <si>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</si>
  <si>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</si>
  <si>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</si>
  <si>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</si>
  <si>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</si>
  <si>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</si>
  <si>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</si>
  <si>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</si>
  <si>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</si>
  <si>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</si>
  <si>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</si>
  <si>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</si>
  <si>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</si>
  <si>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</si>
  <si>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</si>
  <si>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</si>
  <si>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</si>
  <si>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</si>
  <si>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</si>
  <si>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</si>
  <si>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</si>
  <si>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</si>
  <si>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</si>
  <si>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</si>
  <si>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</si>
  <si>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Ostatní nedaňové příjmy</t>
  </si>
  <si>
    <t>Financování celkem</t>
  </si>
  <si>
    <t>Příjmy Olomouckého kraje včetně financování</t>
  </si>
  <si>
    <t>Výdaje Olomouckého kraje včetně financování</t>
  </si>
  <si>
    <t xml:space="preserve"> -Rozpočtová změna 254/16</t>
  </si>
  <si>
    <t>druh rozpočtové změny: zapojení nových prostředků do rozpočtu</t>
  </si>
  <si>
    <t>poskytovatel: Ministerstvo školství, mládeže a tělovýchovy</t>
  </si>
  <si>
    <t>důvod: neinvestiční dotace ze státního rozpočtu ČR na rok 2016 poskytnutá na základě rozhodnutí Ministerstva školství, mládeže a tělovýchovy ČR č.j.: 10426-11/2016 ze dne 18.5.2016 v celkové výši 33 132,- Kč na rozvojový program "Bezplatná výuka českého jazyka přizpůsobená potřebám žáků - cizinců z tzv. třetích zemí".</t>
  </si>
  <si>
    <t>Odbor školství, mládeže a tělovýchovy</t>
  </si>
  <si>
    <t>ORJ - 10</t>
  </si>
  <si>
    <t>UZ</t>
  </si>
  <si>
    <t xml:space="preserve">§ </t>
  </si>
  <si>
    <t>položka</t>
  </si>
  <si>
    <t>částka v Kč</t>
  </si>
  <si>
    <t>4116 - Ostatní neinv. přijaté transfery ze SR</t>
  </si>
  <si>
    <t>celkem</t>
  </si>
  <si>
    <t>seskupení položek</t>
  </si>
  <si>
    <t>53 - Neinvestiční transfery veřejnopráv. subj.</t>
  </si>
  <si>
    <t>5336 - Neinvestiční dotace zřízeným PO</t>
  </si>
  <si>
    <t xml:space="preserve"> -Rozpočtová změna 255/16</t>
  </si>
  <si>
    <t>důvod: neinvestiční dotace ze státního rozpočtu ČR na rok 2016 poskytnutá na základě rozhodnutí Ministerstva školství, mládeže a tělovýchovy ČR č.j.: 13395-11/2016 ze dne 20.5.2016 ve výši 528 500,- Kč na rozvojový program "Kompenzační učební pomůcky pro žáky se zdravotním postižením v roce 2016“.</t>
  </si>
  <si>
    <t xml:space="preserve"> -Rozpočtová změna 256/16</t>
  </si>
  <si>
    <t>poskytovatel: Ministerstvo práce a sociálních věcí</t>
  </si>
  <si>
    <t>důvod: neinvestiční dotace ze státního rozpočtu ČR na rok 2016 poskytnutá na základě Dodatku č. 2 k rozhodnutí Ministerstva práce a sociálních věcí ČR č.j.: 1 ze dne 26.1.2016 v celkové výši 24 992 000,- Kč na financování běžných výdajů souvisejících s poskytováním základních druhů a forem sociálních služeb.</t>
  </si>
  <si>
    <t>Odbor ekonomický</t>
  </si>
  <si>
    <t>ORJ - 07</t>
  </si>
  <si>
    <t>Odbor sociálních věcí</t>
  </si>
  <si>
    <t>ORJ - 11</t>
  </si>
  <si>
    <t>5331 - Neinvestiční příspěvky zřízeným PO</t>
  </si>
  <si>
    <t xml:space="preserve"> -Rozpočtová změna 257/16</t>
  </si>
  <si>
    <t>poskytovatel: Ministerstvo financí</t>
  </si>
  <si>
    <t xml:space="preserve">důvod: neinvestiční dotace ze státního rozpočtu ČR na rok 2016 poskytnutá na základě rozhodnutí Ministerstva financí ČR č.j.: MF-16249/2016/1201-2 ze dne 11.5.2016 ve výši                                   141 016,46 Kč na úhradu doložených nákladů vzniklých lékárnám s odevzdáním nepoužitelných léčiv a s jejich odstraněním za I. čtvrtletí roku 2016. </t>
  </si>
  <si>
    <t>4111 - Neinvestiční přijaté transfery z VPS SR</t>
  </si>
  <si>
    <t>Odbor zdravotnictví</t>
  </si>
  <si>
    <t>ORJ - 14</t>
  </si>
  <si>
    <t>51 - Neinvestiční nákupy a související výdaje</t>
  </si>
  <si>
    <t xml:space="preserve"> -Rozpočtová změna 258/16</t>
  </si>
  <si>
    <t>poskytovatel: Regionální rada regionu soudržnosti Střední Morava</t>
  </si>
  <si>
    <t>důvod: odbor veřejných zakázek a investic požádal ekonomický odbor dne 23.5.2016 o provedení rozpočtové změny. Důvodem navrhované změny je zapojení finančních prostředků do rozpočtu Olomouckého kraje ve výši 16 883 978,94 Kč. Finanční prostředky budou poukázány na účet Olomouckého kraje jako investiční dotace od Regionální rady regionu soudržnosti Střední Morava na rok 2016 na projekt z oblasti dopravy "II/439 Ústí - průtah - hr. okresu Vsetín" v rámci ROP Střední Morava.</t>
  </si>
  <si>
    <t>Odbor veřejných zakázek a investic</t>
  </si>
  <si>
    <t>ORJ - 50</t>
  </si>
  <si>
    <t>4223 - Invest. přijaté transfery od region. rad</t>
  </si>
  <si>
    <t>59 - Ostatní neinvestiční výdaje</t>
  </si>
  <si>
    <t xml:space="preserve"> -Rozpočtová změna 259/16</t>
  </si>
  <si>
    <t>poskytovatel: Státní fond životního prostředí a Ministerstvo životního prostředí ČR</t>
  </si>
  <si>
    <t>důvod: odbor veřejných zakázek a investic požádal ekonomický odbor dne 30.5.2016 o provedení rozpočtové změny. Důvodem navrhované změny je zapojení finančních prostředků do rozpočtu Olomouckého kraje ve výši 2 235 969,90 Kč. Finanční prostředky budou poukázány na účet Olomouckého kraje jako investiční dotace z prostředků Státního fondu životního prostředí ČR a Ministerstva životního prostředí ČR na financování projektu "Realizace energeticky úsporných opatření - Obchodní akademie Přerov" v rámci Operačního programu Životní prostředí.</t>
  </si>
  <si>
    <t>ORJ - 52</t>
  </si>
  <si>
    <t>4213 - Investiční přijaté transfery ze SF</t>
  </si>
  <si>
    <t>4216 - Ostatní invest. přijaté transfery ze SR</t>
  </si>
  <si>
    <t xml:space="preserve"> -Rozpočtová změna 260/16</t>
  </si>
  <si>
    <t>důvod: odbor veřejných zakázek a investic požádal ekonomický odbor dne 3.6.2016 o provedení rozpočtové změny. Důvodem navrhované změny je zapojení finančních prostředků do rozpočtu Olomouckého kraje ve výši 727 590,- Kč. Finanční prostředky budou poukázány na účet Olomouckého kraje jako investiční dotace z prostředků Státního fondu životního prostředí ČR a Ministerstva životního prostředí ČR na financování projektu "Realizace energeticky úsporných opatření - ZŠ a MŠ logopedická Olomouc" v rámci Operačního programu Životní prostředí.</t>
  </si>
  <si>
    <t xml:space="preserve"> -Rozpočtová změna 261/16</t>
  </si>
  <si>
    <t>důvod: odbor veřejných zakázek a investic požádal ekonomický odbor dne 2.6.2016 o provedení rozpočtové změny. Důvodem navrhované změny je zapojení finančních prostředků do rozpočtu Olomouckého kraje ve výši 155 357,15 Kč. Finanční prostředky budou poukázány na účet Olomouckého kraje jako investiční dotace z prostředků Státního fondu životního prostředí ČR a Ministerstva životního prostředí ČR na financování projektu "Realizace energeticky úsporných opatření – SŠ sociální péče a služeb Zábřeh" v rámci Operačního programu Životní prostředí.</t>
  </si>
  <si>
    <t xml:space="preserve"> -Rozpočtová změna 262/16</t>
  </si>
  <si>
    <t>důvod: odbor veřejných zakázek a investic požádal ekonomický odbor dne 2.6.2016 o provedení rozpočtové změny. Důvodem navrhované změny je zapojení finančních prostředků do rozpočtu Olomouckého kraje ve výši 219 150,36 Kč. Finanční prostředky budou poukázány na účet Olomouckého kraje jako investiční dotace z prostředků Státního fondu životního prostředí ČR a Ministerstva životního prostředí ČR na financování projektu "Realizace energeticky úsporných opatření - SOŠ obchodu a služeb Olomouc" v rámci Operačního programu Životní prostředí.</t>
  </si>
  <si>
    <t xml:space="preserve"> -Rozpočtová změna 263/16</t>
  </si>
  <si>
    <t>důvod: odbor veřejných zakázek a investic požádal ekonomický odbor dne 31.5.2016 o provedení rozpočtové změny. Důvodem navrhované změny je zapojení finančních prostředků do rozpočtu Olomouckého kraje v celkové výši 746 262,98 Kč. Finanční prostředky budou poukázány na účet Olomouckého kraje jako investiční dotace z prostředků Státního fondu životního prostředí ČR a Ministerstva životního prostředí ČR na financování projektu "Realizace energeticky úsporných opatření - Slovanské gymnázium Olomouc - Pasteurova" v rámci Operačního programu Životní prostředí.</t>
  </si>
  <si>
    <t xml:space="preserve"> -Rozpočtová změna 264/16</t>
  </si>
  <si>
    <t>důvod: odbor strategického rozvoje kraje požádal ekonomický odbor dne 30.5.2016 o provedení rozpočtové změny. Důvodem navrhované změny je zapojení finančních prostředků do rozpočtu Olomouckého kraje v celkové výši 17 298 307,19 Kč. Finanční prostředky budou poukázány na účet Olomouckého kraje jako investiční a neinvestiční dotace od Regionální rady regionu soudržnosti Střední Morava na rok 2016 na projekt z oblasti školství "Podpora technického vybavení dílen - 1. část" v rámci ROP Střední Morava.</t>
  </si>
  <si>
    <t>Odbor strategického rozvoje kraje</t>
  </si>
  <si>
    <t>ORJ - 59</t>
  </si>
  <si>
    <t>4123 - Neinvest. přijaté transf. od region. rad</t>
  </si>
  <si>
    <t xml:space="preserve"> -Rozpočtová změna 265/16</t>
  </si>
  <si>
    <t>důvod: odbor strategického rozvoje kraje požádal ekonomický odbor dne 1.6.2016 o provedení rozpočtové změny. Důvodem navrhované změny je zapojení finančních prostředků do rozpočtu Olomouckého kraje ve výši 17 308 928,25 Kč. Finanční prostředky budou poukázány na účet Olomouckého kraje jako investiční dotace od Regionální rady regionu soudržnosti Střední Morava na rok 2016 na projekt z oblasti zdravotnictví "SMN a. s. - o. z. Nemocnice Přerov - modernizace pavilonu radiodiagnostiky" v rámci ROP Střední Morava.</t>
  </si>
  <si>
    <t xml:space="preserve"> -Rozpočtová změna 266/16</t>
  </si>
  <si>
    <t>poskytovatel: Ministerstvo vnitra</t>
  </si>
  <si>
    <t>důvod: neinvestiční dotace ze státního rozpočtu ČR na rok 2016 poskytnutá na základě rozhodnutí Ministerstva vnitra ČR č.j.: 89 ze dne 2.6.2016 v celkové výši 202 000,- Kč na projekt "Nedáme se - vzdělávací program pro seniory" v rámci "Programu prevence kriminality v roce 2016".</t>
  </si>
  <si>
    <t xml:space="preserve"> -Rozpočtová změna 267/16</t>
  </si>
  <si>
    <t>důvod: odbor sociálních věcí požádal ekonomický odbor dne 18.5.2016 o provedení rozpočtové změny. Důvodem navrhované změny je zapojení finančních prostředků do rozpočtu Olomouckého kraje v celkové výši 2 707 959,45 Kč. Jedná se o zapojení finančních prostředků z finančního vypořádání za rok 2015, prostředky budou použity na finacování "Programu finanční podpory poskytování sociálních služeb v Olomuckém kraji - Podprogramu č. 2", na základě usnesení Rady Olomouckého kraje č. UR/97/58/2016 ze dne 2.6.2016.</t>
  </si>
  <si>
    <t>2229 - Ostatní přijaté vratky transferů</t>
  </si>
  <si>
    <t>52 - Neinvestiční transfery soukromopr. subj.</t>
  </si>
  <si>
    <t xml:space="preserve"> -Rozpočtová změna 268/16</t>
  </si>
  <si>
    <t>druh rozpočtové změny: snížení prostředků rozpočtu</t>
  </si>
  <si>
    <t>Odbor podpory řízení příspěvkových organizací</t>
  </si>
  <si>
    <t>ORJ - 19</t>
  </si>
  <si>
    <t>2122 - Odvody příspěvkových organizací</t>
  </si>
  <si>
    <t>ORJ - 17</t>
  </si>
  <si>
    <t>61 - Investiční nákupy a související výdaje</t>
  </si>
  <si>
    <t xml:space="preserve"> -Rozpočtová změna 269/16</t>
  </si>
  <si>
    <t>druh rozpočtové změny: vnitřní rozpočtová změna - přesun mezi jednotlivými ORJ v rámci odboru veřejných zakázek a investic</t>
  </si>
  <si>
    <t>důvod: odbor veřejných zakázek a investic požádal ekonomický odbor dne 7.6.2016 o provedení rozpočtové změny. Důvodem navrhované změny je přesun finančních prostředků z ORJ 59 na ORJ 52 v rámci odboru veřejných zakázek a investic ve výši                 22 661 859,97 Kč. Finanční prostředky byly zapojeny jako investiční dotace z prostředků Ministerstva zdravotnictví ČR na financování projektu v oblasti zdravotnictví "Odborný léčebný ústav Paseka Budova "C" I. etapa, 1. část - nástavba oddělení izolace pro pacienty TBC nad kinosálem".</t>
  </si>
  <si>
    <t xml:space="preserve"> -Rozpočtová změna 270/16</t>
  </si>
  <si>
    <t>druh rozpočtové změny: vnitřní rozpočtová změna - přesun mezi jednotlivými položkami, paragrafy a odbory ekonomickým a školství, sportu a kultury</t>
  </si>
  <si>
    <t>důvod: odbor školství, sportu a kultury požádal ekonomický odbor dne 25.5.2016 o provedení rozpočtové změny. Důvodem navrhované změny je převedení finančních prostředků z odboru školství, sportu a kultury do rozpočtu odboru ekonomického v celkové výši 100 000,- Kč. Finanční prostředky nebudou použity na poskytnutí dotací z "Programu podpory kultury v Olomouckém kraji" dotačního titulu "Podpora kulturních aktivit" a budou převedeny do rezervy Olomouckého kraje na individuální dotace.</t>
  </si>
  <si>
    <t>Odbor školství, sportu a kultury</t>
  </si>
  <si>
    <t xml:space="preserve"> -Rozpočtová změna 271/16</t>
  </si>
  <si>
    <t>druh rozpočtové změny: vnitřní rozpočtová změna - přesun mezi jednotlivými položkami, paragrafy a odbory ekonomickým a tajemníka hejtmana</t>
  </si>
  <si>
    <t>důvod: odbor tajemníka hejtmana požádal ekonomický odbor dne 2.6.2016 o provedení rozpočtové změny. Důvodem navrhované změny je převedení finančních prostředků z odboru ekonomického na odbor tajemníka hejtmana v celkové výši 1 773 400,- Kč. Finanční prostředky budou použity na úhradu zvýšených odměn za výkon funkce členům zastupitelstva, refundace mezd, výplaty odchodného, dotisk publikace a pořízení věcného daru - autobusu pro AO Vojvodina, prostředky budou čerpány z rezervy Olomouckého kraje.</t>
  </si>
  <si>
    <t>Zastupitelé</t>
  </si>
  <si>
    <t>ORJ - 01</t>
  </si>
  <si>
    <t>50 - Výdaje na platy, ost. platby za pr. práci a poj.</t>
  </si>
  <si>
    <t>Odbor tajemníka hejtmana</t>
  </si>
  <si>
    <t>ORJ - 18</t>
  </si>
  <si>
    <t xml:space="preserve"> -Rozpočtová změna 272/16</t>
  </si>
  <si>
    <t>druh rozpočtové změny: vnitřní rozpočtová změna - přesun mezi jednotlivými položkami, paragrafy a odbory ekonomickým a strategického rozvoje kraje</t>
  </si>
  <si>
    <t>důvod: odbor strategického rozvoje kraje požádal ekonomický odbor dne 23.5.2016 o provedení rozpočtové změny. Důvodem navrhované změny je převedení finančních prostředků z odboru ekonomického na odbor strategického rozvoje kraje ve výši                 163 531,50 Kč. Finanční prostředky budou použity na financování výdajů projektu v oblasti školství "Podpora technického vybavení dílen - 2. část" v rámci ROP Střední Morava a budou čerpány z rezervy na investice Olomouckého kraje.</t>
  </si>
  <si>
    <t xml:space="preserve"> -Rozpočtová změna 273/16</t>
  </si>
  <si>
    <t>důvod: odbor tajemníka hejtmana požádal ekonomický odbor dne 6.6.2016 o provedení rozpočtové změny. Důvodem navrhované změny je převedení finančních prostředků z odboru ekonomického na odbor tajemníka hejtmana ve výši 25 000,- Kč. Finanční prostředky budou použity na poskytnutí individuální dotace v oblasti cestovního ruchu a budou čerpány z rezervy Olomouckého kraje na individuální dotace.</t>
  </si>
  <si>
    <t xml:space="preserve"> -Rozpočtová změna 274/16</t>
  </si>
  <si>
    <t>důvod: odbor školství, sportu a kultury požádal ekonomický odbor dne 6.6.2016 o provedení rozpočtové změny. Důvodem navrhované změny je převedení finančních prostředků z odboru ekonomického na odbor školství, sportu a kultury v celkové výši         690 000,- Kč. Finanční prostředky budou použity na poskytnutí individuálních dotací v oblasti kultury a sportu, a budou čerpány z rezervy Olomouckého kraje na individuální dotace.</t>
  </si>
  <si>
    <t>54 - Neinvestiční transfery obyvatelstvu</t>
  </si>
  <si>
    <t>63 - Investiční transfery</t>
  </si>
  <si>
    <t xml:space="preserve"> -Rozpočtová změna 275/16</t>
  </si>
  <si>
    <t>druh rozpočtové změny: vnitřní rozpočtová změna - přesun mezi jednotlivými položkami, paragrafy a odbory ekonomickým a sociálních věcí</t>
  </si>
  <si>
    <t>důvod: odbor sociálních věcí požádal ekonomický odbor dne 7.6.2016 o provedení rozpočtové změny. Důvodem navrhované změny je převedení finančních prostředků z odboru ekonomického na odbor sociálních věcí v celkové výši 281 516,- Kč. Finanční prostředky budou použity na poskytnutí individuálních dotací v sociální oblasti, na základě usnesení Rady Olomouckého kraje č. UR/97/59/2016 ze dne 2.6.2016, materiál je součástí programu jednání Zastupitelstva Olomouckého kraje dne 24.6.2016 (bod 23).</t>
  </si>
  <si>
    <t xml:space="preserve"> -Rozpočtová změna 276/16</t>
  </si>
  <si>
    <t>druh rozpočtové změny: vnitřní rozpočtová změna - přesun mezi jednotlivými položkami, paragrafy a odbory ekonomickým a veřejných zakázek a investic</t>
  </si>
  <si>
    <t>důvod: odbor veřejných zakázek a investic požádal ekonomický odbor dne 3.6.2016 o provedení rozpočtové změny. Důvodem navrhované změny je převedení finančních prostředků z odboru ekonomického na odbor veřejných zakázek a investic ve výši               1 000 000,- Kč. Finanční prostředky budou použity na financování výdajů projektů v oblasti dopravy "III/37349 Ptení - obchvat" a "II/150 Vícov - obchvat obce" a budou čerpány z rezervy na investice Olomouckého kraje.</t>
  </si>
  <si>
    <t xml:space="preserve"> -Rozpočtová změna 277/16</t>
  </si>
  <si>
    <t>důvod: odbor veřejných zakázek a investic požádal ekonomický odbor dne 3.6.2016 o provedení rozpočtové změny. Důvodem navrhované změny je převedení finančních prostředků z odboru ekonomického na odbor veřejných zakázek a investic ve výši                 2 500 000,- Kč. Finanční prostředky budou použity na financování výdajů projektů v oblasti kultury "Muzeum Komenského v Přerově - Zastřešení paláce na hradě Helfštýn" a "Zámek Čechy pod Kosířem - Mánesův altán" a budou čerpány z rezervy na investice Olomouckého kraje.</t>
  </si>
  <si>
    <t xml:space="preserve"> -Rozpočtová změna 278/16</t>
  </si>
  <si>
    <t>důvod: odbor veřejných zakázek a investic požádal ekonomický odbor dne 3.6.2016 o provedení rozpočtové změny. Důvodem navrhované změny je převedení finančních prostředků z odboru ekonomického na odbor veřejných zakázek a investic ve výši 430 000,- Kč. Finanční prostředky budou použity na financování výdajů projektu v oblasti školství "Základní umělecká škola Litovel, Jungmannova 740 - zateplení štítu" a v oblasti sociální "Domov Sněženka Jeseník - Odvlhčení zdiva suterénu budovy - III. etapa" a budou čerpány z rezervy na investice Olomouckého kraje.</t>
  </si>
  <si>
    <t xml:space="preserve"> -Rozpočtová změna 279/16</t>
  </si>
  <si>
    <t>důvod: odbor veřejných zakázek a investic požádal ekonomický odbor dne 6.6.2016 o provedení rozpočtové změny. Důvodem navrhované změny je převedení finančních prostředků z odboru ekonomického na odbor veřejných zakázek a investic ve výši 850 000,- Kč. Finanční prostředky budou použity na financování výdajů projektu v oblasti sociální "Vincentinum Šternberk, příspěvková organizace - rekonstrukce budovy ve Vikýřovicích" a budou čerpány z rezervy na investice Olomouckého kraje.</t>
  </si>
  <si>
    <t xml:space="preserve"> -Rozpočtová změna 280/16</t>
  </si>
  <si>
    <t>důvod: odbor sociálních věcí požádal ekonomický odbor dne 18.5.2016 o provedení rozpočtové změny. Důvodem navrhované změny je převedení finančních prostředků z odboru sociálních věcí do rozpočtu odboru ekonomického ve výši 2 707 959,45 Kč. Finanční prostředky nebudou použity na poskytnutí dotací v rámci "Programu finanční podpory poskytování sociálních služeb v Olomuckém kraji - Podprogramu č. 2" a budou převedeny do rezervy Olomouckého kraje na individuální dotace.</t>
  </si>
  <si>
    <t xml:space="preserve"> -Rozpočtová změna 281/16</t>
  </si>
  <si>
    <t>druh rozpočtové změny: vnitřní rozpočtová změna - přesun mezi jednotlivými položkami, paragrafy v rámci odboru strategického rozvoje kraje</t>
  </si>
  <si>
    <t>důvod: odbor strategického rozvoje kraje požádal ekonomický odbor dne 1.6.2016 o provedení rozpočtové změny. Důvodem navrhované změny je přesun finančních prostředků v rámci odboru strategického rozvoje kraje v celkové výši 805 645,- Kč. Finanční prostředky budou použity na financování projektu v oblasti regionálního rozvoje "Aktualizace Územní energetické koncepce Olomouckého kraje v rámci programu EFEKT 2016".</t>
  </si>
  <si>
    <t>ORJ - 08</t>
  </si>
  <si>
    <t>ORJ - 74</t>
  </si>
  <si>
    <t xml:space="preserve"> -Rozpočtová změna 282/16</t>
  </si>
  <si>
    <t>druh rozpočtové změny: vnitřní rozpočtová změna - přesun mezi jednotlivými položkami, paragrafy v rámci odboru školství, sportu a kultury</t>
  </si>
  <si>
    <t>důvod: odbor školství, sportu a kultury požádal ekonomický odbor dne 2.6.2016 o provedení rozpočtové změny. Důvodem navrhované změny je přesun finančních prostředků v rámci odboru školství, sportu a kultury v celkové výši 484 000,- Kč. Finanční prostředky budou použity na rozdělení dotací v rámci programu "Naplňování Koncepce podpory mládeže na krajské úrovni“ a "Programu podpory práce s dětmi a mládeží pro nestátní neziskové organizace v Olomouckém kraji".</t>
  </si>
  <si>
    <t xml:space="preserve"> -Rozpočtová změna 283/16</t>
  </si>
  <si>
    <t>druh rozpočtové změny: vnitřní rozpočtová změna - přesun mezi jednotlivými položkami, paragrafy v rámci odboru veřejných zakázek a investic</t>
  </si>
  <si>
    <t>důvod: odbor veřejných zakázek a investic požádal ekonomický odbor dne 3.6.2016 o provedení rozpočtové změny. Důvodem navrhované změny je přesun finančních prostředků v rámci odboru veřejných zakázek a investic ve výši 27 500,- Kč. Finanční prostředky budou použity na financování projektu v oblasti zdravotnictví "SMN a.s. - o.z. Nemocnice Přerov - Magnetická rezonance", jedná se pouze o změnu položky rozpočtové skladby z investiční na neinvestiční.</t>
  </si>
  <si>
    <t>ÚZ</t>
  </si>
  <si>
    <t xml:space="preserve"> -Rozpočtová změna 284/16</t>
  </si>
  <si>
    <t>důvod: odbor strategického rozvoje kraje požádal ekonomický odbor dne 4.5.2016 o provedení rozpočtové změny. Důvodem navrhované změny je přesun finančních prostředků v rámci odboru strategického rozvoje kraje v celkové výši 30 000,- Kč. Finanční prostředky budou použity na financování výdajů projektu v oblasti školství "Revitalizace zámeckého parku - domov mládeže Žádlovice" v rámci Operačního programu Životní prostředí.</t>
  </si>
  <si>
    <t>ORJ - 30</t>
  </si>
  <si>
    <t xml:space="preserve"> -Rozpočtová změna 285/16</t>
  </si>
  <si>
    <t>druh rozpočtové změny: vnitřní rozpočtová změna - přesun mezi jednotlivými položkami, paragrafy v rámci odboru podpory řízení příspěvkových organizací</t>
  </si>
  <si>
    <t>6351 - Investiční transfery zřízeným PO</t>
  </si>
  <si>
    <t xml:space="preserve"> -Rozpočtová změna 286/16</t>
  </si>
  <si>
    <t>důvod: odbor veřejných zakázek a investic požádal ekonomický odbor dne 27.5.2016 o provedení rozpočtové změny. Důvodem navrhované změny je přesun finančních prostředků v rámci odboru veřejných zakázek a investic v celkové výši 75 219,41 Kč. Finanční prostředky budou použity na financování výdajů projektu v oblasti kultury "Zámek Čechy pod Kosířem - rekonstrukce a využití objektů, IV. etapa", jedná se pouze o změnu položky rozpočtové skladby z investiční na neinvestiční.</t>
  </si>
  <si>
    <t xml:space="preserve"> -Rozpočtová změna 287/16</t>
  </si>
  <si>
    <t>druh rozpočtové změny: vnitřní rozpočtová změna - přesun mezi jednotlivými položkami, paragrafy a odbory dopravy a silničního hospodářství a veřejných zakázek a investic</t>
  </si>
  <si>
    <t>důvod: odbor dopravy a silničního hospodářství požádal ekonomický odbor dne 1.6.2016 o provedení rozpočtové změny. Důvodem navrhované změny je převedení finančních prostředků z odboru dopravy a silničního hospodářství na odbor veřejných zakázek a investic ve výši 3 000 000,- Kč. Finanční prostředky budou použity na financování výdajů projektu v oblasti dopravy "ZUŠ Žerotín Olomouc, oprava silnice ul. Kavaleristů", který nebude realizovat příspěvková organizace Správa silnic Olomouckého kraje.</t>
  </si>
  <si>
    <t>Odbor dopravy a silničního hospodářství</t>
  </si>
  <si>
    <t>ORJ - 12</t>
  </si>
  <si>
    <t xml:space="preserve"> -Rozpočtová změna 288/16</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</si>
  <si>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</si>
  <si>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13.6.2016 o provedení rozpočtové změny. Důvodem navrhované změny je převedení finančních prostředků z rozpočtu odboru ekonomického na odbor podpory řízení příspěvkových organizací ve výši 250 000,- Kč. Finanční prostředky budou použity na poskytnutí účelově určeného příspěvku na provoz pro příspěvkovou organizaci Olomouckého kraje Gymnázium, Olomouc - Hejčín, na vybavení vstupního prostoru a kanceláře ředitele (nábytek a zařízení).</t>
  </si>
  <si>
    <t xml:space="preserve"> -Rozpočtová změna 291/16</t>
  </si>
  <si>
    <t>důvod: odbor školství, mládeže a tělovýchovy požádal ekonomický odbor dne 13.6.2016 o provedení rozpočtové změny. Důvodem navrhované změny je snížení neinvestiční dotace ze státního rozpočtu ČR na rok 2016 poskytnuté na základě dopisu Ministerstva školství, mládeže a tělovýchovy ČR č.j.: MSMT-5345/2016-1 ze dne 7.3.2016 na program "Podpora sociálně znevýhodněných romských žáků středních škol a studentů vyšších odborných škol a konzervatoří na leden až červen 2016“ pro střední školy zřizované Olomouckým krajem, nevyčerpané prostředky ve výši 89 631,- Kč budou vráceny na účet Ministerstva školství, mládeže a tělovýchovy.</t>
  </si>
  <si>
    <t xml:space="preserve"> -Rozpočtová změna 292/16</t>
  </si>
  <si>
    <t>důvod: neinvestiční dotace ze státního rozpočtu ČR na rok 2016 poskytnutá na základě rozhodnutí Ministerstva práce a sociálních věcí ČR č.j.: 1 ze dne 16.5.2016 ve výši                 1 313 000,- Kč na výkon sociální práce.</t>
  </si>
  <si>
    <t>Odbor kancelář ředitele</t>
  </si>
  <si>
    <t>ORJ - 03</t>
  </si>
  <si>
    <t xml:space="preserve"> -Rozpočtová změna 293/16</t>
  </si>
  <si>
    <t xml:space="preserve">důvod: neinvestiční dotace ze státního rozpočtu ČR na rok 2016 poskytnutá na základě rozhodnutí Ministerstva financí ČR č.j.: MF-19654/2016/1201-2 ze dne 8.6.2016 ve výši                                     455 386,78 Kč na úhradu doložených nákladů spojených s činností uvedenou v § 45 odst. 1 zákona č. 258/2000 Sb., o ochraně veřejného zdraví za I. čtvrtletí 2016 (náklady spojené s preventivními opatřeními zabraňujícími vzniku, rozvoji a šíření onemocnění tuberkulózou). </t>
  </si>
  <si>
    <t xml:space="preserve"> -Rozpočtová změna 294/16</t>
  </si>
  <si>
    <t>druh rozpočtové změny: vnitřní rozpočtová změna - přesun mezi jednotlivými položkami, paragrafy v rámci odboru kancelář ředitele</t>
  </si>
  <si>
    <t>důvod: odbor kancelář ředitele požádal ekonomický odbor dne 10.6.2016 o provedení rozpočtové změny. Důvodem navrhované změny je přesun finančních prostředků v rámci odboru kancelář ředitele ve výši 605 000,- Kč. Finanční prostředky budou použity na financování výroby a vysílání televizního pořadu "V OHROŽENÍ BEZPEČNĚ s IZS Olomouckého kraje", jedná se pouze o změnu rozpočtové skladby.</t>
  </si>
  <si>
    <t xml:space="preserve"> -Rozpočtová změna 295/16</t>
  </si>
  <si>
    <t xml:space="preserve"> -Rozpočtová změna 296/16</t>
  </si>
  <si>
    <t>druh rozpočtové změny: vnitřní rozpočtová změna - přesun mezi jednotlivými položkami, paragrafy a odbory ekonomickým a dopravy a silničního hospodářství</t>
  </si>
  <si>
    <t>důvod: odbor dopravy a silničního hospodářství požádal ekonomický odbor dne 13.6.2016 o provedení rozpočtové změny. Důvodem navrhované změny je převedení finančních prostředků z odboru dopravy a silničního hospodářství do rozpočtu odboru ekonomického ve výši 152 243,- Kč. Finanční prostředky nebudou použity na úhradu investiční akce Správy silnic Olomouckého kraje "Oprava komunikace ve Vojtovicích" a budou převedeny do rezervy Olomouckého kraje na individuální dotace, na základě usnesení Rady Olomouckého kraje č. UR/97/20/2016 ze dne 2.6.2016.</t>
  </si>
  <si>
    <t xml:space="preserve"> -Rozpočtová změna 297/16</t>
  </si>
  <si>
    <t>druh rozpočtové změny: vnitřní rozpočtová změna - přesun mezi jednotlivými položkami, paragrafy v rámci odboru dopravy a silničního hospodářství</t>
  </si>
  <si>
    <t>důvod: odbor dopravy a silničního hospodářství požádal ekonomický odbor dne 6.6.2016 o provedení rozpočtové změny. Důvodem navrhované změny je přesun finančních prostředků v rámci odboru dopravy a silničního hospodářství ve výši 602 757,- Kč. Finanční prostředky budou použity na poskytnutí individuální dotace v oblasti dopravy obci Vlčice, na základě usnesení Rady Olomouckého kraje č. UR/97/19/2016 ze dne 2.6.2016, materiál je součástí programu jednání Zastupitelstva Olomouckého kraje dne 24.6.2016 (bod 6).</t>
  </si>
  <si>
    <t xml:space="preserve"> -Rozpočtová změna 298/16</t>
  </si>
  <si>
    <t>důvod: odbor dopravy a silničního hospodářství požádal ekonomický odbor dne 6.6.2016 o provedení rozpočtové změny. Důvodem navrhované změny je převedení finančních prostředků z odboru ekonomického na odbor dopravy a silničního hospodářství v celkové výši 3 000 000,- Kč. Finanční prostředky budou použity na poskytnutí individuálních dotací v oblasti dopravy městu Zlaté Hory a obci Luká, na základě usnesení Rady Olomouckého kraje č. UR/96/11/2016 ze dne 19.5.2016 a č. UR/97/19/2016 ze dne 2.6.2016, materiál je součástí programu jednání Zastupitelstva Olomouckého kraje dne 24.6.2016 (bod 6).</t>
  </si>
  <si>
    <t xml:space="preserve"> -Rozpočtová změna 299/16</t>
  </si>
  <si>
    <t>důvod: odbor veřejných zakázek a investic požádal ekonomický odbor dne 13.6.2016 o provedení rozpočtové změny. Důvodem navrhované změny je převedení finančních prostředků z odboru ekonomického na odbor veřejných zakázek a investic v celkové výši    16 200 000,- Kč a přesun finančních prostředků v rámci odboru veřejných zakázek a investic v celkové výši 336 371,- Kč. Finanční prostředky budou použity na financování výdajů projektů v oblasti zdravotnictví finacovaných z nájemného Středomoravské nemocniční a. s., prostředky budou čerpány z rezervy na investice Olomouckého kraje.</t>
  </si>
  <si>
    <t xml:space="preserve"> -Rozpočtová změna 289/16</t>
  </si>
  <si>
    <t>důvod: odbor zdravotnictví požádal ekonomický odbor dne 6.6.2016 o provedení rozpočtové změny. Důvodem navrhované změny je navýšení prostředků rozpočtu Olomouckého kraje ve výši 683 315,84 Kč. Finanční prostředky budou navýšeny v souladu s dodatkem č. 4 smouvy o nájmu nemovitého majetku mezi Olomouckým krajem a Středomoravskou nemocniční a.s.</t>
  </si>
  <si>
    <t>2132 - Příjmy z pronájmu ostat. nemov. a j. č.</t>
  </si>
  <si>
    <t xml:space="preserve"> -Rozpočtová změna 290/16</t>
  </si>
  <si>
    <t>důvod: odbor ekonomický požádal dne 6.6.2016 o provedení rozpočtové změny. Důvodem navrhované změny je zapojení finančních prostředků do rozpočtu příjmů a výdajů Olomouckého kraje ve výši 14 334 230,- Kč. Jedná se o daň z příjmu právnických osob za zdaňovací období roku 2015 na základě podaného daňového přiznání, poplatníkem i příjemcem daně je Olomoucký kraj.</t>
  </si>
  <si>
    <t>1123 - Daň z příjmu právnických osob za kraje</t>
  </si>
  <si>
    <t>Daňové příjmy (včetně daně z příjmu PO placené krajem)</t>
  </si>
  <si>
    <t>Příjmy z poskytnutých služeb a výrobků</t>
  </si>
  <si>
    <t>Dotace do oblasti školství</t>
  </si>
  <si>
    <t>Dotace do oblasti sociální</t>
  </si>
  <si>
    <t>Dotace do oblasti kultury</t>
  </si>
  <si>
    <t>Dotace do oblasti zdravotnictví</t>
  </si>
  <si>
    <t>Dotace do oblasti životního prostředí a zemědělství</t>
  </si>
  <si>
    <t>Dotace pro Krajský úřad, SDH</t>
  </si>
  <si>
    <t>Dotace od Regionální rady</t>
  </si>
  <si>
    <t>Grantová schémata, OPŽP, OP VPK, OPZ, IOP, OP LZZ</t>
  </si>
  <si>
    <t>Depozita</t>
  </si>
  <si>
    <t>Zapojení finančního vypořádání</t>
  </si>
  <si>
    <t>Odbory - provozní výdaje</t>
  </si>
  <si>
    <t>důvod: odbor podpory řízení příspěvkových organizací požádal ekonomický odbor dne 6.6.2016 o provedení rozpočtové změny. Důvodem navrhované změny je přesun finančních prostředků v rámci odboru podpory řízení příspěvkových organizací ve výši                      620 000,- Kč. Finanční prostředky budou použity na poskytnutí účelově určeného neinvestičního příspěvku na provoz a investičního příspěvku pro příspěvkovou organizaci Olomouckého kraje v oblasti sociální Dům seniorů FRANTIŠEK Náměšť na Hané, na základě usnesení Rady Olomouckého kraje č. UR/98/47/2016 ze dne 16.6.2016 (bod 10.3).</t>
  </si>
  <si>
    <t>důvod: odbor podpory řízení příspěvkových organizací požádal ekonomický odbor dne 30.5.2016 o provedení rozpočtové změny. Důvodem navrhované změny je snížení finančních prostředků rozpočtu Olomouckého kraje ve výši 460 000,- Kč. Finanční prostředky byly zapojeny jako odvod z investičního fondu příspěvkové organizace Olomouckého kraje Slovanské gymnázium, Olomouc, na financování investiční akce "Slovanské gymnázium, Olomouc, tř. Jiřího z Poděbrad 13 - Elektroinstalace", odvod bude přesunut do roku 2017, na základě usnesení Rady Olomouckého kraje č. UR/98/46/2016 ze dne 16.6.2016 (bod 10.2).</t>
  </si>
  <si>
    <t>důvod: odbor kancelář ředitele požádal ekonomický odbor dne 13.6.2016 o provedení rozpočtové změny. Důvodem navrhované změny je přesun finančních prostředků v rámci odboru kancelář ředitele v celkové výši 590 000,- Kč. Finanční prostředky budou použity na poskytnutí individuálních dotací, na základě usnesení Rady Olomouckého kraje č. UR/98/57/2016 ze dne 16.6.2016 (bod 14.2), materiál je součástí programu jednání Zastupitelstva Olomouckého kraje dne 24.6.2016 (bod 36.1).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</si>
</sst>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
    <numFmt numFmtId="167" formatCode="000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19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xf numFmtId="0" fontId="7" fillId="0" borderId="0" xfId="0" applyFont="1" applyFill="1" applyAlignment="1">
      <alignment horizontal="justify" vertical="top" wrapText="1"/>
    </xf>
    <xf numFmtId="0" fontId="10" fillId="0" borderId="0" xfId="0" applyFont="1" applyFill="1"/>
    <xf numFmtId="0" fontId="15" fillId="0" borderId="0" xfId="0" applyFont="1" applyFill="1" applyBorder="1" applyAlignment="1"/>
    <xf numFmtId="0" fontId="16" fillId="0" borderId="0" xfId="0" applyFont="1" applyFill="1"/>
    <xf numFmtId="0" fontId="2" fillId="0" borderId="0" xfId="0" applyFont="1" applyFill="1" applyAlignment="1">
      <alignment horizontal="left"/>
    </xf>
    <xf numFmtId="0" fontId="5" fillId="0" borderId="0" xfId="0" applyFont="1" applyFill="1"/>
    <xf numFmtId="0" fontId="17" fillId="0" borderId="0" xfId="0" applyFont="1" applyFill="1" applyAlignment="1">
      <alignment horizontal="right"/>
    </xf>
    <xf numFmtId="0" fontId="18" fillId="0" borderId="6" xfId="0" applyFont="1" applyFill="1" applyBorder="1" applyAlignment="1">
      <alignment horizontal="center"/>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8" fillId="0" borderId="7" xfId="0" applyFont="1" applyFill="1" applyBorder="1"/>
    <xf numFmtId="4" fontId="18"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0" fillId="0" borderId="6" xfId="0" applyFont="1" applyFill="1" applyBorder="1"/>
    <xf numFmtId="0" fontId="15" fillId="0" borderId="9" xfId="0" applyFont="1" applyFill="1" applyBorder="1" applyAlignment="1"/>
    <xf numFmtId="4" fontId="15" fillId="0" borderId="6" xfId="0" applyNumberFormat="1" applyFont="1" applyFill="1" applyBorder="1" applyAlignment="1"/>
    <xf numFmtId="0" fontId="13" fillId="0" borderId="0" xfId="0" applyFont="1" applyFill="1"/>
    <xf numFmtId="0" fontId="0" fillId="0" borderId="0" xfId="0" applyFill="1"/>
    <xf numFmtId="0" fontId="21" fillId="0" borderId="0" xfId="0" applyFont="1" applyFill="1"/>
    <xf numFmtId="0" fontId="18" fillId="0" borderId="0" xfId="0" applyFont="1" applyFill="1" applyAlignment="1">
      <alignment horizontal="right"/>
    </xf>
    <xf numFmtId="0" fontId="18" fillId="0" borderId="0" xfId="0" applyFont="1" applyFill="1" applyBorder="1" applyAlignment="1">
      <alignment horizontal="center"/>
    </xf>
    <xf numFmtId="0" fontId="19" fillId="0" borderId="6" xfId="0" applyFont="1" applyBorder="1" applyAlignment="1">
      <alignment horizontal="center"/>
    </xf>
    <xf numFmtId="164" fontId="5" fillId="0" borderId="0" xfId="0" applyNumberFormat="1" applyFont="1" applyFill="1" applyBorder="1" applyAlignment="1">
      <alignment horizontal="center"/>
    </xf>
    <xf numFmtId="0" fontId="0" fillId="0" borderId="6" xfId="0" applyFill="1" applyBorder="1" applyAlignment="1">
      <alignment horizontal="center"/>
    </xf>
    <xf numFmtId="0" fontId="18" fillId="0" borderId="6" xfId="0" applyFont="1" applyFill="1" applyBorder="1" applyAlignment="1"/>
    <xf numFmtId="4" fontId="18" fillId="0" borderId="6" xfId="0" applyNumberFormat="1" applyFont="1" applyFill="1" applyBorder="1"/>
    <xf numFmtId="165" fontId="5" fillId="0" borderId="0" xfId="0" applyNumberFormat="1" applyFont="1" applyFill="1" applyBorder="1" applyAlignment="1">
      <alignment horizontal="center"/>
    </xf>
    <xf numFmtId="0" fontId="15" fillId="0" borderId="10" xfId="0" applyFont="1" applyFill="1" applyBorder="1"/>
    <xf numFmtId="4" fontId="15" fillId="0" borderId="6" xfId="0" applyNumberFormat="1" applyFont="1" applyFill="1" applyBorder="1"/>
    <xf numFmtId="0" fontId="18" fillId="0" borderId="6" xfId="0" applyFont="1" applyBorder="1" applyAlignment="1"/>
    <xf numFmtId="0" fontId="18" fillId="0" borderId="6" xfId="0" applyFont="1" applyBorder="1" applyAlignment="1">
      <alignment horizontal="center"/>
    </xf>
    <xf numFmtId="0" fontId="19" fillId="0" borderId="7" xfId="0" applyFont="1" applyBorder="1" applyAlignment="1">
      <alignment horizontal="center"/>
    </xf>
    <xf numFmtId="0" fontId="18" fillId="0" borderId="6" xfId="0" applyFont="1" applyBorder="1" applyAlignment="1">
      <alignment horizontal="center" wrapText="1"/>
    </xf>
    <xf numFmtId="0" fontId="5" fillId="0" borderId="6" xfId="0" applyFont="1" applyBorder="1" applyAlignment="1">
      <alignment horizontal="center"/>
    </xf>
    <xf numFmtId="4" fontId="18" fillId="0" borderId="6" xfId="0" applyNumberFormat="1" applyFont="1" applyBorder="1" applyAlignment="1">
      <alignment wrapText="1"/>
    </xf>
    <xf numFmtId="0" fontId="20" fillId="0" borderId="6" xfId="0" applyFont="1" applyBorder="1"/>
    <xf numFmtId="0" fontId="15" fillId="0" borderId="9" xfId="0" applyFont="1" applyBorder="1" applyAlignment="1"/>
    <xf numFmtId="4" fontId="15" fillId="0" borderId="6" xfId="0" applyNumberFormat="1" applyFont="1" applyBorder="1" applyAlignment="1"/>
    <xf numFmtId="0" fontId="14" fillId="0" borderId="0" xfId="0" applyFont="1" applyFill="1" applyAlignment="1">
      <alignment horizontal="justify" vertical="top" wrapText="1"/>
    </xf>
    <xf numFmtId="0" fontId="5" fillId="0" borderId="0" xfId="0" applyFont="1"/>
    <xf numFmtId="0" fontId="16" fillId="0" borderId="0" xfId="0" applyFont="1"/>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7" fillId="0" borderId="0" xfId="0" applyFont="1" applyAlignment="1">
      <alignment horizontal="justify" vertical="top" wrapText="1"/>
    </xf>
    <xf numFmtId="0" fontId="7" fillId="0" borderId="0" xfId="0" applyFont="1" applyAlignment="1">
      <alignment horizontal="center" vertical="top" wrapText="1"/>
    </xf>
    <xf numFmtId="0" fontId="10" fillId="0" borderId="0" xfId="0" applyFont="1"/>
    <xf numFmtId="0" fontId="15" fillId="0" borderId="0" xfId="0" applyFont="1" applyBorder="1" applyAlignment="1">
      <alignment horizontal="center"/>
    </xf>
    <xf numFmtId="0" fontId="15" fillId="0" borderId="0" xfId="0" applyFont="1" applyBorder="1" applyAlignment="1"/>
    <xf numFmtId="0" fontId="2" fillId="0" borderId="0" xfId="0" applyFont="1" applyAlignment="1">
      <alignment horizontal="left"/>
    </xf>
    <xf numFmtId="0" fontId="10" fillId="0" borderId="0" xfId="0" applyFont="1" applyAlignment="1">
      <alignment horizontal="center"/>
    </xf>
    <xf numFmtId="0" fontId="17" fillId="0" borderId="0" xfId="0" applyFont="1" applyAlignment="1">
      <alignment horizontal="right"/>
    </xf>
    <xf numFmtId="3" fontId="0" fillId="0" borderId="6" xfId="0" applyNumberFormat="1" applyBorder="1" applyAlignment="1">
      <alignment horizontal="center"/>
    </xf>
    <xf numFmtId="0" fontId="0" fillId="0" borderId="8" xfId="0" applyFont="1" applyBorder="1" applyAlignment="1">
      <alignment horizontal="center"/>
    </xf>
    <xf numFmtId="0" fontId="19" fillId="0" borderId="11" xfId="0" applyFont="1" applyBorder="1" applyAlignment="1">
      <alignment horizontal="left"/>
    </xf>
    <xf numFmtId="4" fontId="18" fillId="0" borderId="8" xfId="0" applyNumberFormat="1" applyFont="1" applyBorder="1" applyAlignment="1">
      <alignment horizontal="right" wrapText="1"/>
    </xf>
    <xf numFmtId="165" fontId="0" fillId="0" borderId="6" xfId="0" applyNumberFormat="1" applyBorder="1" applyAlignment="1">
      <alignment horizont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18" fillId="0" borderId="0" xfId="0" applyFont="1" applyAlignment="1">
      <alignment horizontal="right"/>
    </xf>
    <xf numFmtId="0" fontId="18" fillId="0" borderId="0" xfId="0" applyFont="1" applyBorder="1" applyAlignment="1">
      <alignment horizontal="center"/>
    </xf>
    <xf numFmtId="3" fontId="0" fillId="0" borderId="0" xfId="0" applyNumberFormat="1" applyBorder="1" applyAlignment="1">
      <alignment horizontal="center"/>
    </xf>
    <xf numFmtId="0" fontId="0" fillId="0" borderId="6" xfId="0" applyFont="1" applyFill="1" applyBorder="1" applyAlignment="1">
      <alignment horizontal="center"/>
    </xf>
    <xf numFmtId="0" fontId="19" fillId="0" borderId="6" xfId="0" applyFont="1" applyFill="1" applyBorder="1" applyAlignment="1">
      <alignment horizontal="left"/>
    </xf>
    <xf numFmtId="0" fontId="15" fillId="0" borderId="10" xfId="0" applyFont="1" applyBorder="1"/>
    <xf numFmtId="4" fontId="15" fillId="0" borderId="6" xfId="0" applyNumberFormat="1" applyFont="1" applyBorder="1"/>
    <xf numFmtId="0" fontId="14" fillId="0" borderId="0" xfId="0" applyFont="1" applyAlignment="1">
      <alignment horizontal="justify" vertical="top" wrapText="1"/>
    </xf>
    <xf numFmtId="0" fontId="14" fillId="0" borderId="0" xfId="0" applyFont="1" applyAlignment="1">
      <alignment horizontal="center" vertical="top" wrapText="1"/>
    </xf>
    <xf numFmtId="0" fontId="15" fillId="0" borderId="0" xfId="0" applyFont="1" applyFill="1" applyBorder="1" applyAlignment="1">
      <alignment horizontal="center"/>
    </xf>
    <xf numFmtId="166" fontId="5" fillId="0" borderId="6" xfId="0" applyNumberFormat="1" applyFont="1" applyFill="1" applyBorder="1" applyAlignment="1">
      <alignment horizontal="center"/>
    </xf>
    <xf numFmtId="0" fontId="5" fillId="0" borderId="8" xfId="0" applyFont="1" applyBorder="1" applyAlignment="1">
      <alignment horizontal="center"/>
    </xf>
    <xf numFmtId="0" fontId="19" fillId="0" borderId="6" xfId="0" applyFont="1" applyBorder="1" applyAlignment="1">
      <alignment horizontal="left"/>
    </xf>
    <xf numFmtId="165" fontId="5" fillId="0" borderId="6" xfId="0" applyNumberFormat="1" applyFont="1" applyBorder="1" applyAlignment="1">
      <alignment horizontal="center"/>
    </xf>
    <xf numFmtId="164"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1" fontId="5" fillId="0" borderId="6" xfId="0" applyNumberFormat="1" applyFont="1" applyBorder="1" applyAlignment="1">
      <alignment horizontal="center"/>
    </xf>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9" fillId="0" borderId="9" xfId="0" applyFont="1" applyBorder="1" applyAlignment="1">
      <alignment horizontal="left"/>
    </xf>
    <xf numFmtId="0" fontId="18" fillId="0" borderId="7" xfId="0" applyFont="1" applyFill="1" applyBorder="1" applyAlignment="1">
      <alignment horizontal="center"/>
    </xf>
    <xf numFmtId="166" fontId="5" fillId="0" borderId="0" xfId="0" applyNumberFormat="1" applyFont="1" applyBorder="1" applyAlignment="1">
      <alignment horizontal="center"/>
    </xf>
    <xf numFmtId="0" fontId="5" fillId="0" borderId="6" xfId="0" applyFont="1" applyFill="1" applyBorder="1" applyAlignment="1">
      <alignment horizontal="center"/>
    </xf>
    <xf numFmtId="4" fontId="18" fillId="0" borderId="6" xfId="0" applyNumberFormat="1" applyFont="1" applyBorder="1" applyAlignment="1"/>
    <xf numFmtId="0" fontId="21" fillId="0" borderId="0" xfId="0" applyFont="1"/>
    <xf numFmtId="0" fontId="5" fillId="0" borderId="0" xfId="0" applyFont="1" applyFill="1" applyBorder="1" applyAlignment="1">
      <alignment horizontal="center"/>
    </xf>
    <xf numFmtId="0" fontId="14" fillId="0" borderId="0" xfId="0" applyFont="1" applyAlignment="1">
      <alignment vertical="center"/>
    </xf>
    <xf numFmtId="164" fontId="5" fillId="0" borderId="6" xfId="0" applyNumberFormat="1" applyFont="1" applyBorder="1" applyAlignment="1">
      <alignment horizontal="center"/>
    </xf>
    <xf numFmtId="1" fontId="5" fillId="0" borderId="6" xfId="0" applyNumberFormat="1" applyFont="1" applyFill="1" applyBorder="1" applyAlignment="1">
      <alignment horizontal="center"/>
    </xf>
    <xf numFmtId="0" fontId="19" fillId="0" borderId="7" xfId="0" applyFont="1" applyBorder="1" applyAlignment="1">
      <alignment horizontal="left"/>
    </xf>
    <xf numFmtId="0" fontId="5" fillId="0" borderId="0" xfId="0" applyFont="1" applyBorder="1"/>
    <xf numFmtId="0" fontId="21" fillId="0" borderId="0" xfId="0" applyFont="1" applyBorder="1"/>
    <xf numFmtId="165" fontId="5" fillId="0" borderId="0" xfId="0" applyNumberFormat="1" applyFont="1" applyBorder="1" applyAlignment="1">
      <alignment horizontal="center"/>
    </xf>
    <xf numFmtId="0" fontId="20" fillId="0" borderId="0" xfId="0" applyFont="1" applyBorder="1"/>
    <xf numFmtId="2" fontId="15" fillId="0" borderId="0" xfId="0" applyNumberFormat="1" applyFont="1" applyBorder="1" applyAlignment="1"/>
    <xf numFmtId="164" fontId="0" fillId="0" borderId="6" xfId="0" applyNumberFormat="1" applyBorder="1" applyAlignment="1">
      <alignment horizontal="center"/>
    </xf>
    <xf numFmtId="4" fontId="18" fillId="0" borderId="6" xfId="0" applyNumberFormat="1" applyFont="1" applyFill="1" applyBorder="1" applyAlignment="1">
      <alignment wrapText="1"/>
    </xf>
    <xf numFmtId="3" fontId="5" fillId="0" borderId="0" xfId="0" applyNumberFormat="1" applyFont="1" applyBorder="1" applyAlignment="1">
      <alignment horizontal="center"/>
    </xf>
    <xf numFmtId="0" fontId="5" fillId="0" borderId="0" xfId="0" applyFont="1" applyAlignment="1">
      <alignment horizontal="center"/>
    </xf>
    <xf numFmtId="0" fontId="19" fillId="0" borderId="9" xfId="0" applyFont="1" applyBorder="1" applyAlignment="1">
      <alignment horizontal="center"/>
    </xf>
    <xf numFmtId="0" fontId="19" fillId="0" borderId="7" xfId="0" applyFont="1" applyFill="1" applyBorder="1" applyAlignment="1">
      <alignment horizontal="left"/>
    </xf>
    <xf numFmtId="4" fontId="18" fillId="0" borderId="6" xfId="0" applyNumberFormat="1" applyFont="1" applyFill="1" applyBorder="1" applyAlignment="1">
      <alignment horizontal="right" wrapText="1"/>
    </xf>
    <xf numFmtId="0" fontId="18" fillId="0" borderId="7" xfId="0" applyFont="1" applyBorder="1" applyAlignment="1">
      <alignment horizontal="center"/>
    </xf>
    <xf numFmtId="165" fontId="0" fillId="0" borderId="6" xfId="0" applyNumberFormat="1" applyFont="1" applyBorder="1" applyAlignment="1">
      <alignment horizontal="center"/>
    </xf>
    <xf numFmtId="0" fontId="10" fillId="0" borderId="0" xfId="0" applyFont="1" applyFill="1" applyAlignment="1">
      <alignment horizontal="center"/>
    </xf>
    <xf numFmtId="0" fontId="0" fillId="0" borderId="0" xfId="0" applyFill="1" applyAlignment="1">
      <alignment horizontal="center"/>
    </xf>
    <xf numFmtId="164" fontId="0" fillId="0" borderId="0" xfId="0" applyNumberFormat="1" applyFill="1" applyBorder="1" applyAlignment="1">
      <alignment horizontal="center"/>
    </xf>
    <xf numFmtId="0" fontId="0" fillId="0" borderId="0" xfId="0" applyBorder="1"/>
    <xf numFmtId="3" fontId="0" fillId="0" borderId="0" xfId="0" applyNumberFormat="1" applyFill="1" applyBorder="1" applyAlignment="1">
      <alignment horizontal="center"/>
    </xf>
    <xf numFmtId="0" fontId="0" fillId="0" borderId="0" xfId="0" applyFont="1" applyFill="1" applyBorder="1" applyAlignment="1">
      <alignment horizontal="center"/>
    </xf>
    <xf numFmtId="165" fontId="0" fillId="0" borderId="0" xfId="0" applyNumberFormat="1" applyBorder="1" applyAlignment="1">
      <alignment horizontal="center"/>
    </xf>
    <xf numFmtId="0" fontId="18" fillId="0" borderId="6" xfId="0" applyFont="1" applyFill="1" applyBorder="1" applyAlignment="1">
      <alignment horizontal="center" wrapText="1"/>
    </xf>
    <xf numFmtId="167" fontId="0" fillId="0" borderId="0" xfId="0" applyNumberFormat="1"/>
    <xf numFmtId="0" fontId="5" fillId="0" borderId="0" xfId="1" applyNumberFormat="1" applyFont="1" applyFill="1" applyBorder="1" applyAlignment="1" applyProtection="1"/>
    <xf numFmtId="4" fontId="18" fillId="0" borderId="6" xfId="0" applyNumberFormat="1" applyFont="1" applyBorder="1" applyAlignment="1">
      <alignment horizontal="right" wrapText="1"/>
    </xf>
    <xf numFmtId="0" fontId="15" fillId="0" borderId="6" xfId="0" applyFont="1" applyBorder="1"/>
    <xf numFmtId="0" fontId="0" fillId="0" borderId="0" xfId="0" applyNumberFormat="1" applyFont="1" applyFill="1" applyBorder="1" applyAlignment="1" applyProtection="1"/>
    <xf numFmtId="0" fontId="7" fillId="0" borderId="0" xfId="1" applyFont="1" applyFill="1" applyAlignment="1">
      <alignment horizontal="justify" vertical="top" wrapText="1"/>
    </xf>
    <xf numFmtId="0" fontId="10" fillId="0" borderId="0" xfId="1" applyFont="1" applyFill="1"/>
    <xf numFmtId="0" fontId="15" fillId="0" borderId="0" xfId="1" applyFont="1" applyFill="1" applyBorder="1" applyAlignment="1"/>
    <xf numFmtId="0" fontId="16" fillId="0" borderId="0" xfId="1" applyFont="1" applyFill="1"/>
    <xf numFmtId="0" fontId="2" fillId="0" borderId="0" xfId="1" applyFont="1" applyFill="1" applyAlignment="1">
      <alignment horizontal="left"/>
    </xf>
    <xf numFmtId="0" fontId="17" fillId="0" borderId="0" xfId="1" applyFont="1" applyFill="1" applyAlignment="1">
      <alignment horizontal="right"/>
    </xf>
    <xf numFmtId="0" fontId="18" fillId="0" borderId="0" xfId="1" applyFont="1" applyFill="1" applyBorder="1" applyAlignment="1">
      <alignment horizontal="center"/>
    </xf>
    <xf numFmtId="0" fontId="18" fillId="0" borderId="6" xfId="1" applyFont="1" applyFill="1" applyBorder="1" applyAlignment="1">
      <alignment horizontal="center"/>
    </xf>
    <xf numFmtId="0" fontId="19" fillId="0" borderId="7" xfId="1" applyFont="1" applyFill="1" applyBorder="1" applyAlignment="1">
      <alignment horizontal="center"/>
    </xf>
    <xf numFmtId="166" fontId="5" fillId="0" borderId="0" xfId="1" applyNumberFormat="1" applyFont="1" applyFill="1" applyBorder="1" applyAlignment="1">
      <alignment horizontal="center"/>
    </xf>
    <xf numFmtId="0" fontId="5" fillId="0" borderId="0" xfId="1" applyFill="1" applyBorder="1"/>
    <xf numFmtId="0" fontId="5" fillId="0" borderId="6" xfId="1" applyFont="1" applyFill="1" applyBorder="1" applyAlignment="1">
      <alignment horizontal="center"/>
    </xf>
    <xf numFmtId="0" fontId="19" fillId="0" borderId="11" xfId="1" applyFont="1" applyFill="1" applyBorder="1" applyAlignment="1">
      <alignment horizontal="left"/>
    </xf>
    <xf numFmtId="4" fontId="18" fillId="0" borderId="8" xfId="1" applyNumberFormat="1" applyFont="1" applyFill="1" applyBorder="1" applyAlignment="1">
      <alignment horizontal="right" wrapText="1"/>
    </xf>
    <xf numFmtId="164" fontId="5" fillId="0" borderId="0" xfId="1" applyNumberFormat="1" applyFont="1" applyFill="1" applyBorder="1" applyAlignment="1">
      <alignment horizontal="center"/>
    </xf>
    <xf numFmtId="0" fontId="20" fillId="0" borderId="6" xfId="1" applyFont="1" applyFill="1" applyBorder="1"/>
    <xf numFmtId="0" fontId="15" fillId="0" borderId="9" xfId="1" applyFont="1" applyFill="1" applyBorder="1" applyAlignment="1"/>
    <xf numFmtId="4" fontId="15" fillId="0" borderId="6" xfId="1" applyNumberFormat="1" applyFont="1" applyFill="1" applyBorder="1" applyAlignment="1"/>
    <xf numFmtId="0" fontId="5" fillId="0" borderId="0" xfId="1" applyFont="1" applyFill="1"/>
    <xf numFmtId="0" fontId="21" fillId="0" borderId="0" xfId="1" applyFont="1" applyFill="1"/>
    <xf numFmtId="0" fontId="18" fillId="0" borderId="0" xfId="1" applyFont="1" applyFill="1" applyAlignment="1">
      <alignment horizontal="right"/>
    </xf>
    <xf numFmtId="0" fontId="5" fillId="0" borderId="6" xfId="1" applyFill="1" applyBorder="1" applyAlignment="1">
      <alignment horizontal="center"/>
    </xf>
    <xf numFmtId="0" fontId="18" fillId="0" borderId="6" xfId="1" applyFont="1" applyFill="1" applyBorder="1" applyAlignment="1"/>
    <xf numFmtId="0" fontId="15" fillId="0" borderId="10" xfId="1" applyFont="1" applyFill="1" applyBorder="1"/>
    <xf numFmtId="4" fontId="15" fillId="0" borderId="6" xfId="1" applyNumberFormat="1" applyFont="1" applyFill="1" applyBorder="1"/>
    <xf numFmtId="0" fontId="7" fillId="0" borderId="0" xfId="1" applyFont="1" applyBorder="1"/>
    <xf numFmtId="0" fontId="6" fillId="0" borderId="0" xfId="1" applyFont="1"/>
    <xf numFmtId="0" fontId="14" fillId="0" borderId="0" xfId="0" applyFont="1" applyFill="1" applyAlignment="1">
      <alignment horizontal="justify" vertical="top" wrapText="1"/>
    </xf>
    <xf numFmtId="49" fontId="14" fillId="0" borderId="0" xfId="0" applyNumberFormat="1" applyFont="1" applyAlignment="1">
      <alignment horizontal="justify" vertical="center" wrapText="1"/>
    </xf>
    <xf numFmtId="0" fontId="14" fillId="0" borderId="0" xfId="0" applyFont="1" applyAlignment="1">
      <alignment horizontal="justify" vertical="top" wrapText="1"/>
    </xf>
    <xf numFmtId="49" fontId="14" fillId="0" borderId="0" xfId="0" applyNumberFormat="1" applyFont="1" applyAlignment="1">
      <alignment horizontal="justify" wrapText="1"/>
    </xf>
    <xf numFmtId="49" fontId="14" fillId="0" borderId="0" xfId="0" applyNumberFormat="1" applyFont="1" applyFill="1" applyAlignment="1">
      <alignment horizontal="justify" wrapText="1"/>
    </xf>
    <xf numFmtId="49" fontId="14" fillId="0" borderId="0" xfId="1" applyNumberFormat="1" applyFont="1" applyFill="1" applyAlignment="1">
      <alignment horizontal="justify" wrapText="1"/>
    </xf>
    <xf numFmtId="0" fontId="14" fillId="0" borderId="0" xfId="1" applyFont="1" applyFill="1" applyAlignment="1">
      <alignment horizontal="justify" vertical="top"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991</xdr:row>
      <xdr:rowOff>0</xdr:rowOff>
    </xdr:from>
    <xdr:to>
      <xdr:col>4</xdr:col>
      <xdr:colOff>85725</xdr:colOff>
      <xdr:row>992</xdr:row>
      <xdr:rowOff>19050</xdr:rowOff>
    </xdr:to>
    <xdr:sp macro="" textlink="">
      <xdr:nvSpPr>
        <xdr:cNvPr id="2" name="Text Box 25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 name="Text Box 25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 name="Text Box 25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 name="Text Box 25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 name="Text Box 25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 name="Text Box 25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 name="Text Box 25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 name="Text Box 25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 name="Text Box 25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 name="Text Box 25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 name="Text Box 25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 name="Text Box 25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 name="Text Box 25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 name="Text Box 25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 name="Text Box 26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 name="Text Box 26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 name="Text Box 26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 name="Text Box 26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 name="Text Box 26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 name="Text Box 26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 name="Text Box 26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 name="Text Box 26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 name="Text Box 26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 name="Text Box 26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 name="Text Box 26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 name="Text Box 26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 name="Text Box 26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 name="Text Box 26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 name="Text Box 26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 name="Text Box 26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 name="Text Box 26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 name="Text Box 26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 name="Text Box 26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 name="Text Box 26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 name="Text Box 26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 name="Text Box 26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 name="Text Box 26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 name="Text Box 26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 name="Text Box 26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 name="Text Box 26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 name="Text Box 26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 name="Text Box 26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 name="Text Box 26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 name="Text Box 26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 name="Text Box 26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 name="Text Box 26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 name="Text Box 26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 name="Text Box 26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 name="Text Box 26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 name="Text Box 26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 name="Text Box 26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 name="Text Box 26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 name="Text Box 26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 name="Text Box 26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 name="Text Box 26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 name="Text Box 26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 name="Text Box 26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 name="Text Box 26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 name="Text Box 26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 name="Text Box 26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 name="Text Box 26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 name="Text Box 26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 name="Text Box 26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 name="Text Box 26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 name="Text Box 26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 name="Text Box 26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 name="Text Box 26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 name="Text Box 26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 name="Text Box 26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 name="Text Box 26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 name="Text Box 26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 name="Text Box 26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 name="Text Box 27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 name="Text Box 27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 name="Text Box 27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 name="Text Box 27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 name="Text Box 27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 name="Text Box 27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 name="Text Box 27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 name="Text Box 27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 name="Text Box 27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 name="Text Box 27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 name="Text Box 27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 name="Text Box 27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 name="Text Box 27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 name="Text Box 27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 name="Text Box 27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 name="Text Box 27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 name="Text Box 27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 name="Text Box 27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 name="Text Box 27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 name="Text Box 27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 name="Text Box 27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 name="Text Box 27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 name="Text Box 27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 name="Text Box 27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 name="Text Box 27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 name="Text Box 27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 name="Text Box 27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 name="Text Box 27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 name="Text Box 27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 name="Text Box 27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 name="Text Box 27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 name="Text Box 27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 name="Text Box 27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 name="Text Box 27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 name="Text Box 27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 name="Text Box 27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 name="Text Box 27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 name="Text Box 27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 name="Text Box 27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 name="Text Box 27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 name="Text Box 27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 name="Text Box 27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 name="Text Box 27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 name="Text Box 27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 name="Text Box 27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 name="Text Box 27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 name="Text Box 27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 name="Text Box 27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 name="Text Box 27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 name="Text Box 27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 name="Text Box 27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 name="Text Box 27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 name="Text Box 27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 name="Text Box 27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 name="Text Box 27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 name="Text Box 27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 name="Text Box 27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 name="Text Box 27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 name="Text Box 27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 name="Text Box 27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 name="Text Box 27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 name="Text Box 27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 name="Text Box 27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 name="Text Box 27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 name="Text Box 27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 name="Text Box 27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 name="Text Box 27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 name="Text Box 27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 name="Text Box 27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 name="Text Box 27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 name="Text Box 27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 name="Text Box 27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 name="Text Box 27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 name="Text Box 27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 name="Text Box 27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 name="Text Box 27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 name="Text Box 27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 name="Text Box 27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 name="Text Box 27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 name="Text Box 27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 name="Text Box 27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 name="Text Box 27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 name="Text Box 27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 name="Text Box 27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 name="Text Box 27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 name="Text Box 27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 name="Text Box 27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 name="Text Box 27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 name="Text Box 27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 name="Text Box 27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 name="Text Box 27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 name="Text Box 27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 name="Text Box 27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 name="Text Box 27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 name="Text Box 27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 name="Text Box 27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 name="Text Box 27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 name="Text Box 27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 name="Text Box 27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 name="Text Box 27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 name="Text Box 28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 name="Text Box 28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 name="Text Box 28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 name="Text Box 28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 name="Text Box 28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 name="Text Box 28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 name="Text Box 28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 name="Text Box 28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 name="Text Box 28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 name="Text Box 28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 name="Text Box 28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 name="Text Box 28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 name="Text Box 28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 name="Text Box 28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 name="Text Box 28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 name="Text Box 28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 name="Text Box 28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 name="Text Box 28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 name="Text Box 28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 name="Text Box 28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 name="Text Box 28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 name="Text Box 28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 name="Text Box 28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 name="Text Box 28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 name="Text Box 28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 name="Text Box 28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 name="Text Box 28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 name="Text Box 28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 name="Text Box 28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 name="Text Box 28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 name="Text Box 28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 name="Text Box 28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 name="Text Box 28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 name="Text Box 28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 name="Text Box 28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 name="Text Box 28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 name="Text Box 28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 name="Text Box 28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 name="Text Box 28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 name="Text Box 28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 name="Text Box 28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 name="Text Box 28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 name="Text Box 28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 name="Text Box 28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 name="Text Box 28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 name="Text Box 28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 name="Text Box 28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 name="Text Box 28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 name="Text Box 28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 name="Text Box 28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 name="Text Box 28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 name="Text Box 28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 name="Text Box 28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 name="Text Box 28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 name="Text Box 28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 name="Text Box 28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 name="Text Box 28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 name="Text Box 28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 name="Text Box 28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 name="Text Box 28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 name="Text Box 28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 name="Text Box 28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 name="Text Box 28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 name="Text Box 28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 name="Text Box 28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 name="Text Box 28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 name="Text Box 28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 name="Text Box 28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 name="Text Box 28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 name="Text Box 28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 name="Text Box 28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 name="Text Box 28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 name="Text Box 28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 name="Text Box 28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 name="Text Box 28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 name="Text Box 28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 name="Text Box 28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 name="Text Box 28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 name="Text Box 28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 name="Text Box 28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 name="Text Box 28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 name="Text Box 28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 name="Text Box 28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 name="Text Box 28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 name="Text Box 28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 name="Text Box 28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 name="Text Box 28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 name="Text Box 28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 name="Text Box 28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 name="Text Box 28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 name="Text Box 28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 name="Text Box 28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 name="Text Box 28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 name="Text Box 28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 name="Text Box 28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 name="Text Box 28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 name="Text Box 28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 name="Text Box 28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 name="Text Box 28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 name="Text Box 28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 name="Text Box 29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 name="Text Box 29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 name="Text Box 29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 name="Text Box 29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8" name="Text Box 29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9" name="Text Box 29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0" name="Text Box 29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1" name="Text Box 29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2" name="Text Box 29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3" name="Text Box 29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4" name="Text Box 29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5" name="Text Box 29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6" name="Text Box 29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7" name="Text Box 29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8" name="Text Box 29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89" name="Text Box 29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0" name="Text Box 29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1" name="Text Box 29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2" name="Text Box 29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3" name="Text Box 29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4" name="Text Box 29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5" name="Text Box 29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6" name="Text Box 29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7" name="Text Box 29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8" name="Text Box 29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99" name="Text Box 29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0" name="Text Box 29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1" name="Text Box 29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2" name="Text Box 29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3" name="Text Box 29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4" name="Text Box 29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5" name="Text Box 29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6" name="Text Box 29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7" name="Text Box 29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8" name="Text Box 29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09" name="Text Box 29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0" name="Text Box 29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1" name="Text Box 29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2" name="Text Box 29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3" name="Text Box 29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4" name="Text Box 29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5" name="Text Box 29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6" name="Text Box 29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7" name="Text Box 29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8" name="Text Box 29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19" name="Text Box 29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0" name="Text Box 29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1" name="Text Box 29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2" name="Text Box 29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3" name="Text Box 29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4" name="Text Box 29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5" name="Text Box 29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6" name="Text Box 29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7" name="Text Box 29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8" name="Text Box 29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29" name="Text Box 29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0" name="Text Box 29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1" name="Text Box 29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2" name="Text Box 29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3" name="Text Box 29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4" name="Text Box 29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5" name="Text Box 29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6" name="Text Box 29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7" name="Text Box 29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8" name="Text Box 29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39" name="Text Box 29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0" name="Text Box 29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1" name="Text Box 29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2" name="Text Box 29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3" name="Text Box 29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4" name="Text Box 29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5" name="Text Box 29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6" name="Text Box 29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7" name="Text Box 29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8" name="Text Box 29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49" name="Text Box 29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0" name="Text Box 29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1" name="Text Box 29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2" name="Text Box 29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3" name="Text Box 29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4" name="Text Box 29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5" name="Text Box 29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6" name="Text Box 29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7" name="Text Box 29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8" name="Text Box 29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59" name="Text Box 29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0" name="Text Box 29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1" name="Text Box 29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2" name="Text Box 29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3" name="Text Box 29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4" name="Text Box 29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5" name="Text Box 29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6" name="Text Box 29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7" name="Text Box 29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8" name="Text Box 29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69" name="Text Box 29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0" name="Text Box 29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1" name="Text Box 29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2" name="Text Box 29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3" name="Text Box 29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4" name="Text Box 30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5" name="Text Box 30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6" name="Text Box 30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7" name="Text Box 30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8" name="Text Box 30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79" name="Text Box 30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0" name="Text Box 30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1" name="Text Box 30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2" name="Text Box 30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3" name="Text Box 30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4" name="Text Box 30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5" name="Text Box 30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6" name="Text Box 30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7" name="Text Box 30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8" name="Text Box 30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89" name="Text Box 30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0" name="Text Box 30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1" name="Text Box 30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2" name="Text Box 30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3" name="Text Box 30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4" name="Text Box 30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5" name="Text Box 30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6" name="Text Box 30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7" name="Text Box 30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8" name="Text Box 30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399" name="Text Box 30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0" name="Text Box 30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1" name="Text Box 30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2" name="Text Box 30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3" name="Text Box 30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4" name="Text Box 30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5" name="Text Box 30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6" name="Text Box 30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7" name="Text Box 30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8" name="Text Box 30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09" name="Text Box 30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0" name="Text Box 30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1" name="Text Box 30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2" name="Text Box 30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3" name="Text Box 30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4" name="Text Box 30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5" name="Text Box 30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6" name="Text Box 30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7" name="Text Box 30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8" name="Text Box 30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19" name="Text Box 30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0" name="Text Box 30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1" name="Text Box 30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2" name="Text Box 30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3" name="Text Box 30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4" name="Text Box 30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5" name="Text Box 30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6" name="Text Box 30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7" name="Text Box 30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8" name="Text Box 30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29" name="Text Box 30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0" name="Text Box 30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1" name="Text Box 30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2" name="Text Box 30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3" name="Text Box 30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4" name="Text Box 30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5" name="Text Box 30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6" name="Text Box 30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7" name="Text Box 30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8" name="Text Box 30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39" name="Text Box 30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0" name="Text Box 30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1" name="Text Box 30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2" name="Text Box 30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3" name="Text Box 30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4" name="Text Box 30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5" name="Text Box 30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6" name="Text Box 30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7" name="Text Box 30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8" name="Text Box 30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49" name="Text Box 30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0" name="Text Box 30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1" name="Text Box 30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2" name="Text Box 30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3" name="Text Box 30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4" name="Text Box 30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5" name="Text Box 30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6" name="Text Box 30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7" name="Text Box 30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8" name="Text Box 30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59" name="Text Box 30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0" name="Text Box 30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1" name="Text Box 30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2" name="Text Box 30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3" name="Text Box 30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4" name="Text Box 30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5" name="Text Box 30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6" name="Text Box 30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7" name="Text Box 30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8" name="Text Box 30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69" name="Text Box 30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0" name="Text Box 30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1" name="Text Box 30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2" name="Text Box 30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3" name="Text Box 30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4" name="Text Box 31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5" name="Text Box 31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6" name="Text Box 31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7" name="Text Box 31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8" name="Text Box 31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79" name="Text Box 31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0" name="Text Box 31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1" name="Text Box 31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2" name="Text Box 31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3" name="Text Box 31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4" name="Text Box 31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5" name="Text Box 31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6" name="Text Box 31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7" name="Text Box 31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8" name="Text Box 31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89" name="Text Box 31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0" name="Text Box 31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1" name="Text Box 31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2" name="Text Box 31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3" name="Text Box 31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4" name="Text Box 31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5" name="Text Box 31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6" name="Text Box 31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7" name="Text Box 31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8" name="Text Box 31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499" name="Text Box 31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0" name="Text Box 31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1" name="Text Box 31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2" name="Text Box 31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3" name="Text Box 31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4" name="Text Box 31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5" name="Text Box 31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6" name="Text Box 31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7" name="Text Box 31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8" name="Text Box 31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09" name="Text Box 31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0" name="Text Box 31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1" name="Text Box 31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2" name="Text Box 31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3" name="Text Box 31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4" name="Text Box 31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5" name="Text Box 31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6" name="Text Box 31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7" name="Text Box 31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8" name="Text Box 31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19" name="Text Box 31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0" name="Text Box 31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1" name="Text Box 31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2" name="Text Box 31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3" name="Text Box 31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4" name="Text Box 31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5" name="Text Box 31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6" name="Text Box 31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7" name="Text Box 31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8" name="Text Box 31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29" name="Text Box 31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0" name="Text Box 31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1" name="Text Box 31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2" name="Text Box 31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3" name="Text Box 31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4" name="Text Box 31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5" name="Text Box 31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6" name="Text Box 31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7" name="Text Box 31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8" name="Text Box 31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39" name="Text Box 31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0" name="Text Box 31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1" name="Text Box 31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2" name="Text Box 31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3" name="Text Box 31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4" name="Text Box 31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5" name="Text Box 31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6" name="Text Box 31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7" name="Text Box 31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8" name="Text Box 31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49" name="Text Box 31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0" name="Text Box 31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1" name="Text Box 31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2" name="Text Box 31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3" name="Text Box 31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4" name="Text Box 31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5" name="Text Box 31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6" name="Text Box 31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7" name="Text Box 31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8" name="Text Box 31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59" name="Text Box 31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0" name="Text Box 31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1" name="Text Box 31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2" name="Text Box 31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3" name="Text Box 31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4" name="Text Box 31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5" name="Text Box 31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6" name="Text Box 31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7" name="Text Box 31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8" name="Text Box 31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69" name="Text Box 31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0" name="Text Box 31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1" name="Text Box 31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2" name="Text Box 31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3" name="Text Box 31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4" name="Text Box 32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5" name="Text Box 32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6" name="Text Box 32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7" name="Text Box 32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8" name="Text Box 32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79" name="Text Box 32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0" name="Text Box 32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1" name="Text Box 32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2" name="Text Box 32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3" name="Text Box 32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4" name="Text Box 32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5" name="Text Box 32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6" name="Text Box 32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7" name="Text Box 32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8" name="Text Box 32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89" name="Text Box 32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0" name="Text Box 32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1" name="Text Box 32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2" name="Text Box 32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3" name="Text Box 32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4" name="Text Box 32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5" name="Text Box 32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6" name="Text Box 32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7" name="Text Box 32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8" name="Text Box 32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599" name="Text Box 32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0" name="Text Box 32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1" name="Text Box 32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2" name="Text Box 32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3" name="Text Box 32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4" name="Text Box 32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5" name="Text Box 32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6" name="Text Box 32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7" name="Text Box 32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8" name="Text Box 32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09" name="Text Box 32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0" name="Text Box 32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1" name="Text Box 32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2" name="Text Box 32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3" name="Text Box 32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4" name="Text Box 32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5" name="Text Box 32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6" name="Text Box 32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7" name="Text Box 32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8" name="Text Box 32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19" name="Text Box 32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0" name="Text Box 32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1" name="Text Box 32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2" name="Text Box 32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3" name="Text Box 32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4" name="Text Box 32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5" name="Text Box 32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6" name="Text Box 32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7" name="Text Box 32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8" name="Text Box 32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29" name="Text Box 32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0" name="Text Box 32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1" name="Text Box 32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2" name="Text Box 32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3" name="Text Box 32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4" name="Text Box 32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5" name="Text Box 32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6" name="Text Box 32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7" name="Text Box 32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8" name="Text Box 32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39" name="Text Box 32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0" name="Text Box 32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1" name="Text Box 32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2" name="Text Box 32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3" name="Text Box 32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4" name="Text Box 32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5" name="Text Box 32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6" name="Text Box 32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7" name="Text Box 32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8" name="Text Box 32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49" name="Text Box 32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0" name="Text Box 32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1" name="Text Box 32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2" name="Text Box 32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3" name="Text Box 32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4" name="Text Box 32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5" name="Text Box 32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6" name="Text Box 32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7" name="Text Box 32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8" name="Text Box 32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59" name="Text Box 32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0" name="Text Box 32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1" name="Text Box 32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2" name="Text Box 32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3" name="Text Box 32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4" name="Text Box 32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5" name="Text Box 32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6" name="Text Box 32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7" name="Text Box 32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8" name="Text Box 32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69" name="Text Box 32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0" name="Text Box 32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1" name="Text Box 32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2" name="Text Box 32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3" name="Text Box 32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4" name="Text Box 33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5" name="Text Box 33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6" name="Text Box 33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7" name="Text Box 33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8" name="Text Box 33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79" name="Text Box 33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0" name="Text Box 33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1" name="Text Box 33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2" name="Text Box 33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3" name="Text Box 33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4" name="Text Box 33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5" name="Text Box 33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6" name="Text Box 33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7" name="Text Box 33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8" name="Text Box 33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89" name="Text Box 33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0" name="Text Box 33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1" name="Text Box 33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2" name="Text Box 33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3" name="Text Box 33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4" name="Text Box 33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5" name="Text Box 33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6" name="Text Box 33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7" name="Text Box 33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8" name="Text Box 33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699" name="Text Box 33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0" name="Text Box 33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1" name="Text Box 33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2" name="Text Box 33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3" name="Text Box 33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4" name="Text Box 33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5" name="Text Box 33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6" name="Text Box 33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7" name="Text Box 33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8" name="Text Box 33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09" name="Text Box 33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0" name="Text Box 33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1" name="Text Box 33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2" name="Text Box 33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3" name="Text Box 33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4" name="Text Box 33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5" name="Text Box 33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6" name="Text Box 33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7" name="Text Box 33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8" name="Text Box 33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19" name="Text Box 33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0" name="Text Box 33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1" name="Text Box 33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2" name="Text Box 33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3" name="Text Box 33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4" name="Text Box 33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5" name="Text Box 33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6" name="Text Box 33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7" name="Text Box 33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8" name="Text Box 33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29" name="Text Box 33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0" name="Text Box 33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1" name="Text Box 33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2" name="Text Box 33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3" name="Text Box 33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4" name="Text Box 33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5" name="Text Box 33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6" name="Text Box 33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7" name="Text Box 33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8" name="Text Box 33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39" name="Text Box 33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0" name="Text Box 33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1" name="Text Box 33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2" name="Text Box 33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3" name="Text Box 33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4" name="Text Box 33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5" name="Text Box 33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6" name="Text Box 33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7" name="Text Box 33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8" name="Text Box 33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49" name="Text Box 33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0" name="Text Box 33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1" name="Text Box 33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2" name="Text Box 33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3" name="Text Box 33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4" name="Text Box 33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5" name="Text Box 33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6" name="Text Box 33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7" name="Text Box 33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8" name="Text Box 33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59" name="Text Box 33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0" name="Text Box 33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1" name="Text Box 33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2" name="Text Box 33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3" name="Text Box 33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4" name="Text Box 33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5" name="Text Box 33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6" name="Text Box 33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7" name="Text Box 33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8" name="Text Box 33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69" name="Text Box 33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0" name="Text Box 33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1" name="Text Box 33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2" name="Text Box 33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3" name="Text Box 33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4" name="Text Box 34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5" name="Text Box 34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6" name="Text Box 34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7" name="Text Box 34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8" name="Text Box 34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79" name="Text Box 34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0" name="Text Box 34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1" name="Text Box 34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2" name="Text Box 34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3" name="Text Box 34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4" name="Text Box 34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5" name="Text Box 34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6" name="Text Box 34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7" name="Text Box 34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8" name="Text Box 34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89" name="Text Box 34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0" name="Text Box 34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1" name="Text Box 34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2" name="Text Box 34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3" name="Text Box 34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4" name="Text Box 34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5" name="Text Box 34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6" name="Text Box 34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7" name="Text Box 34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8" name="Text Box 34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799" name="Text Box 34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0" name="Text Box 34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1" name="Text Box 34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2" name="Text Box 34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3" name="Text Box 34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4" name="Text Box 34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5" name="Text Box 34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6" name="Text Box 34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7" name="Text Box 34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8" name="Text Box 34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09" name="Text Box 34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0" name="Text Box 34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1" name="Text Box 34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2" name="Text Box 34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3" name="Text Box 34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4" name="Text Box 34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5" name="Text Box 34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6" name="Text Box 34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7" name="Text Box 34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8" name="Text Box 34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19" name="Text Box 34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0" name="Text Box 34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1" name="Text Box 34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2" name="Text Box 34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3" name="Text Box 34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4" name="Text Box 34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5" name="Text Box 34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6" name="Text Box 34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7" name="Text Box 34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8" name="Text Box 34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29" name="Text Box 34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0" name="Text Box 34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1" name="Text Box 34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2" name="Text Box 34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3" name="Text Box 34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4" name="Text Box 34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5" name="Text Box 34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6" name="Text Box 34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7" name="Text Box 34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8" name="Text Box 34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39" name="Text Box 34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0" name="Text Box 34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1" name="Text Box 34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2" name="Text Box 34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3" name="Text Box 34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4" name="Text Box 34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5" name="Text Box 34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6" name="Text Box 34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7" name="Text Box 34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8" name="Text Box 34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49" name="Text Box 34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0" name="Text Box 34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1" name="Text Box 34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2" name="Text Box 34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3" name="Text Box 34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4" name="Text Box 34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5" name="Text Box 34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6" name="Text Box 34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7" name="Text Box 34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8" name="Text Box 34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59" name="Text Box 34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0" name="Text Box 34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1" name="Text Box 34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2" name="Text Box 34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3" name="Text Box 34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4" name="Text Box 34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5" name="Text Box 34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6" name="Text Box 34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7" name="Text Box 34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8" name="Text Box 34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69" name="Text Box 34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0" name="Text Box 34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1" name="Text Box 34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2" name="Text Box 34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3" name="Text Box 34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4" name="Text Box 35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5" name="Text Box 35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6" name="Text Box 35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7" name="Text Box 35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8" name="Text Box 35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79" name="Text Box 35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0" name="Text Box 35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1" name="Text Box 35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2" name="Text Box 35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3" name="Text Box 35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4" name="Text Box 35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5" name="Text Box 35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6" name="Text Box 35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7" name="Text Box 35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8" name="Text Box 35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89" name="Text Box 35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0" name="Text Box 35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1" name="Text Box 35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2" name="Text Box 35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3" name="Text Box 35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4" name="Text Box 35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5" name="Text Box 35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6" name="Text Box 35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7" name="Text Box 35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8" name="Text Box 35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899" name="Text Box 35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0" name="Text Box 35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1" name="Text Box 35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2" name="Text Box 35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3" name="Text Box 35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4" name="Text Box 35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5" name="Text Box 35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6" name="Text Box 35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7" name="Text Box 35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8" name="Text Box 35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09" name="Text Box 35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0" name="Text Box 35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1" name="Text Box 35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2" name="Text Box 35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3" name="Text Box 35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4" name="Text Box 35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5" name="Text Box 35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6" name="Text Box 35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7" name="Text Box 35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8" name="Text Box 35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19" name="Text Box 35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0" name="Text Box 35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1" name="Text Box 35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2" name="Text Box 35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3" name="Text Box 35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4" name="Text Box 35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5" name="Text Box 35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6" name="Text Box 35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7" name="Text Box 35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8" name="Text Box 35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29" name="Text Box 35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0" name="Text Box 35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1" name="Text Box 35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2" name="Text Box 35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3" name="Text Box 35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4" name="Text Box 35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5" name="Text Box 35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6" name="Text Box 35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7" name="Text Box 35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8" name="Text Box 35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39" name="Text Box 35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0" name="Text Box 35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1" name="Text Box 35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2" name="Text Box 35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3" name="Text Box 35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4" name="Text Box 35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5" name="Text Box 35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6" name="Text Box 35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7" name="Text Box 35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8" name="Text Box 35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49" name="Text Box 35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0" name="Text Box 35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1" name="Text Box 35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2" name="Text Box 35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3" name="Text Box 35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4" name="Text Box 35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5" name="Text Box 35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6" name="Text Box 35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7" name="Text Box 35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8" name="Text Box 35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59" name="Text Box 35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0" name="Text Box 35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1" name="Text Box 35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2" name="Text Box 35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3" name="Text Box 35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4" name="Text Box 35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5" name="Text Box 35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6" name="Text Box 35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7" name="Text Box 35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8" name="Text Box 35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69" name="Text Box 35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0" name="Text Box 35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1" name="Text Box 35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2" name="Text Box 35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3" name="Text Box 35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4" name="Text Box 36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5" name="Text Box 36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6" name="Text Box 36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7" name="Text Box 36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8" name="Text Box 36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79" name="Text Box 36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0" name="Text Box 36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1" name="Text Box 36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2" name="Text Box 36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3" name="Text Box 36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4" name="Text Box 36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5" name="Text Box 36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6" name="Text Box 36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7" name="Text Box 36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8" name="Text Box 36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89" name="Text Box 36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0" name="Text Box 36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1" name="Text Box 36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2" name="Text Box 36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3" name="Text Box 36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4" name="Text Box 36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5" name="Text Box 36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6" name="Text Box 36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7" name="Text Box 36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8" name="Text Box 36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999" name="Text Box 36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0" name="Text Box 36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1" name="Text Box 36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2" name="Text Box 36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3" name="Text Box 36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4" name="Text Box 36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5" name="Text Box 36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6" name="Text Box 36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7" name="Text Box 36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8" name="Text Box 36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09" name="Text Box 36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0" name="Text Box 36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1" name="Text Box 36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2" name="Text Box 36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3" name="Text Box 36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4" name="Text Box 36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5" name="Text Box 36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6" name="Text Box 36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7" name="Text Box 36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8" name="Text Box 36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19" name="Text Box 36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0" name="Text Box 36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1" name="Text Box 36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2" name="Text Box 36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3" name="Text Box 36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4" name="Text Box 36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5" name="Text Box 36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6" name="Text Box 36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7" name="Text Box 36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8" name="Text Box 36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29" name="Text Box 36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0" name="Text Box 36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1" name="Text Box 36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2" name="Text Box 36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3" name="Text Box 36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4" name="Text Box 36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5" name="Text Box 36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6" name="Text Box 36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7" name="Text Box 36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8" name="Text Box 36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39" name="Text Box 36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0" name="Text Box 36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1" name="Text Box 36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2" name="Text Box 36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3" name="Text Box 36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4" name="Text Box 36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5" name="Text Box 36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6" name="Text Box 36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7" name="Text Box 36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8" name="Text Box 36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49" name="Text Box 36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0" name="Text Box 36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1" name="Text Box 36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2" name="Text Box 36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3" name="Text Box 36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4" name="Text Box 36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5" name="Text Box 36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6" name="Text Box 36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7" name="Text Box 36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8" name="Text Box 36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59" name="Text Box 36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0" name="Text Box 36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1" name="Text Box 36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2" name="Text Box 36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3" name="Text Box 36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4" name="Text Box 36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5" name="Text Box 36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6" name="Text Box 36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7" name="Text Box 36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8" name="Text Box 36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69" name="Text Box 36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0" name="Text Box 36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1" name="Text Box 36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2" name="Text Box 36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3" name="Text Box 36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4" name="Text Box 37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5" name="Text Box 37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6" name="Text Box 37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7" name="Text Box 37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8" name="Text Box 37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79" name="Text Box 37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0" name="Text Box 37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1" name="Text Box 37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2" name="Text Box 37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3" name="Text Box 37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4" name="Text Box 37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5" name="Text Box 37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6" name="Text Box 37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7" name="Text Box 37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8" name="Text Box 37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89" name="Text Box 37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0" name="Text Box 37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1" name="Text Box 37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2" name="Text Box 37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3" name="Text Box 37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4" name="Text Box 37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5" name="Text Box 37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6" name="Text Box 37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7" name="Text Box 37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8" name="Text Box 37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099" name="Text Box 37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0" name="Text Box 37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1" name="Text Box 37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2" name="Text Box 37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3" name="Text Box 37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4" name="Text Box 37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5" name="Text Box 37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6" name="Text Box 37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7" name="Text Box 37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8" name="Text Box 37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09" name="Text Box 37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0" name="Text Box 37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1" name="Text Box 37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2" name="Text Box 37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3" name="Text Box 37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4" name="Text Box 37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5" name="Text Box 37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6" name="Text Box 37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7" name="Text Box 37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8" name="Text Box 37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19" name="Text Box 37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0" name="Text Box 37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1" name="Text Box 37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2" name="Text Box 37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3" name="Text Box 37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4" name="Text Box 37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5" name="Text Box 37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6" name="Text Box 37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7" name="Text Box 37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8" name="Text Box 37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29" name="Text Box 37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0" name="Text Box 37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1" name="Text Box 37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2" name="Text Box 37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3" name="Text Box 37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4" name="Text Box 37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5" name="Text Box 37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6" name="Text Box 37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7" name="Text Box 37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8" name="Text Box 37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39" name="Text Box 37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0" name="Text Box 37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1" name="Text Box 37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2" name="Text Box 37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3" name="Text Box 37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4" name="Text Box 37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5" name="Text Box 37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6" name="Text Box 37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7" name="Text Box 37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8" name="Text Box 37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49" name="Text Box 37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0" name="Text Box 37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1" name="Text Box 37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2" name="Text Box 37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3" name="Text Box 37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4" name="Text Box 37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5" name="Text Box 37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6" name="Text Box 37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7" name="Text Box 37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8" name="Text Box 37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59" name="Text Box 37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0" name="Text Box 37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1" name="Text Box 37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2" name="Text Box 37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3" name="Text Box 37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4" name="Text Box 37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5" name="Text Box 37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6" name="Text Box 37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7" name="Text Box 37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8" name="Text Box 37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69" name="Text Box 37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0" name="Text Box 37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1" name="Text Box 37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2" name="Text Box 37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3" name="Text Box 37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4" name="Text Box 38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5" name="Text Box 38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6" name="Text Box 38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7" name="Text Box 38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8" name="Text Box 38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79" name="Text Box 38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0" name="Text Box 38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1" name="Text Box 38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2" name="Text Box 38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3" name="Text Box 38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4" name="Text Box 38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5" name="Text Box 38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6" name="Text Box 38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7" name="Text Box 38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8" name="Text Box 38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89" name="Text Box 38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0" name="Text Box 38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1" name="Text Box 38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2" name="Text Box 38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3" name="Text Box 38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4" name="Text Box 38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5" name="Text Box 38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6" name="Text Box 38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7" name="Text Box 38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8" name="Text Box 38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199" name="Text Box 38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0" name="Text Box 38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1" name="Text Box 38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2" name="Text Box 38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3" name="Text Box 38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4" name="Text Box 38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5" name="Text Box 38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6" name="Text Box 38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7" name="Text Box 38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8" name="Text Box 38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09" name="Text Box 38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0" name="Text Box 38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1" name="Text Box 38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2" name="Text Box 38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3" name="Text Box 38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4" name="Text Box 38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5" name="Text Box 38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6" name="Text Box 38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7" name="Text Box 38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8" name="Text Box 38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19" name="Text Box 38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0" name="Text Box 38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1" name="Text Box 38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2" name="Text Box 38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3" name="Text Box 38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4" name="Text Box 38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5" name="Text Box 38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6" name="Text Box 38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7" name="Text Box 38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8" name="Text Box 38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29" name="Text Box 38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0" name="Text Box 38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1" name="Text Box 38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2" name="Text Box 38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3" name="Text Box 38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4" name="Text Box 38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5" name="Text Box 38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6" name="Text Box 38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7" name="Text Box 38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8" name="Text Box 38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39" name="Text Box 38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0" name="Text Box 38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1" name="Text Box 38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2" name="Text Box 38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3" name="Text Box 38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4" name="Text Box 38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5" name="Text Box 38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6" name="Text Box 38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7" name="Text Box 38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8" name="Text Box 38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49" name="Text Box 38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0" name="Text Box 38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1" name="Text Box 38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2" name="Text Box 38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3" name="Text Box 38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4" name="Text Box 38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5" name="Text Box 38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6" name="Text Box 38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7" name="Text Box 38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8" name="Text Box 38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59" name="Text Box 38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0" name="Text Box 38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1" name="Text Box 38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2" name="Text Box 38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3" name="Text Box 38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4" name="Text Box 38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5" name="Text Box 38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6" name="Text Box 38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7" name="Text Box 38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8" name="Text Box 38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69" name="Text Box 38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0" name="Text Box 38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1" name="Text Box 38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2" name="Text Box 38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3" name="Text Box 38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4" name="Text Box 39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5" name="Text Box 39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6" name="Text Box 39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7" name="Text Box 39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8" name="Text Box 39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79" name="Text Box 39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0" name="Text Box 39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1" name="Text Box 39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2" name="Text Box 39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3" name="Text Box 39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4" name="Text Box 39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5" name="Text Box 39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6" name="Text Box 39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7" name="Text Box 39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8" name="Text Box 39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89" name="Text Box 39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0" name="Text Box 39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1" name="Text Box 39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2" name="Text Box 39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3" name="Text Box 39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4" name="Text Box 39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5" name="Text Box 39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6" name="Text Box 39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7" name="Text Box 39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8" name="Text Box 39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299" name="Text Box 39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0" name="Text Box 39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1" name="Text Box 39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2" name="Text Box 39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3" name="Text Box 39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4" name="Text Box 39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5" name="Text Box 39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6" name="Text Box 39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7" name="Text Box 39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8" name="Text Box 39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09" name="Text Box 39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0" name="Text Box 39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1" name="Text Box 39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2" name="Text Box 39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3" name="Text Box 39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4" name="Text Box 39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5" name="Text Box 39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6" name="Text Box 39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7" name="Text Box 39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8" name="Text Box 39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19" name="Text Box 39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0" name="Text Box 39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1" name="Text Box 39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2" name="Text Box 39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3" name="Text Box 39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4" name="Text Box 39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5" name="Text Box 39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6" name="Text Box 39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7" name="Text Box 39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8" name="Text Box 39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29" name="Text Box 39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0" name="Text Box 39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1" name="Text Box 39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2" name="Text Box 39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3" name="Text Box 39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4" name="Text Box 39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5" name="Text Box 39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6" name="Text Box 39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7" name="Text Box 39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8" name="Text Box 39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39" name="Text Box 39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0" name="Text Box 39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1" name="Text Box 39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2" name="Text Box 39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3" name="Text Box 39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4" name="Text Box 39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5" name="Text Box 39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6" name="Text Box 39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7" name="Text Box 39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8" name="Text Box 39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49" name="Text Box 39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0" name="Text Box 39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1" name="Text Box 39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2" name="Text Box 39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3" name="Text Box 39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4" name="Text Box 39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5" name="Text Box 39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6" name="Text Box 39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7" name="Text Box 39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8" name="Text Box 39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59" name="Text Box 39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0" name="Text Box 39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1" name="Text Box 39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2" name="Text Box 39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3" name="Text Box 39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4" name="Text Box 39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5" name="Text Box 39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6" name="Text Box 39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7" name="Text Box 39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8" name="Text Box 39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69" name="Text Box 39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0" name="Text Box 39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1" name="Text Box 39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2" name="Text Box 39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3" name="Text Box 39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4" name="Text Box 40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5" name="Text Box 40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6" name="Text Box 40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7" name="Text Box 40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8" name="Text Box 40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79" name="Text Box 40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0" name="Text Box 40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1" name="Text Box 40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2" name="Text Box 40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3" name="Text Box 40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4" name="Text Box 40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5" name="Text Box 40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6" name="Text Box 40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7" name="Text Box 40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8" name="Text Box 40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89" name="Text Box 40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0" name="Text Box 40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1" name="Text Box 40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2" name="Text Box 40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3" name="Text Box 40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4" name="Text Box 40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5" name="Text Box 40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6" name="Text Box 40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7" name="Text Box 40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8" name="Text Box 40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399" name="Text Box 40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0" name="Text Box 40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1" name="Text Box 40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2" name="Text Box 40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3" name="Text Box 40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4" name="Text Box 40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5" name="Text Box 40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6" name="Text Box 40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7" name="Text Box 40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8" name="Text Box 40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09" name="Text Box 40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0" name="Text Box 40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1" name="Text Box 40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2" name="Text Box 40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3" name="Text Box 40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4" name="Text Box 40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5" name="Text Box 40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6" name="Text Box 40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7" name="Text Box 40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8" name="Text Box 40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19" name="Text Box 40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0" name="Text Box 40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1" name="Text Box 40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2" name="Text Box 40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3" name="Text Box 40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4" name="Text Box 40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5" name="Text Box 40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6" name="Text Box 40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7" name="Text Box 40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8" name="Text Box 40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29" name="Text Box 40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0" name="Text Box 40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1" name="Text Box 40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2" name="Text Box 40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3" name="Text Box 40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4" name="Text Box 40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5" name="Text Box 40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6" name="Text Box 40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7" name="Text Box 40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8" name="Text Box 40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39" name="Text Box 40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0" name="Text Box 40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1" name="Text Box 40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2" name="Text Box 40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3" name="Text Box 40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4" name="Text Box 40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5" name="Text Box 40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6" name="Text Box 40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7" name="Text Box 40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8" name="Text Box 40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49" name="Text Box 40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0" name="Text Box 40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1" name="Text Box 40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2" name="Text Box 40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3" name="Text Box 40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4" name="Text Box 40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5" name="Text Box 40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6" name="Text Box 40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7" name="Text Box 40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8" name="Text Box 40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59" name="Text Box 40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0" name="Text Box 40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1" name="Text Box 40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2" name="Text Box 40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3" name="Text Box 40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4" name="Text Box 40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5" name="Text Box 40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6" name="Text Box 40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7" name="Text Box 40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8" name="Text Box 40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69" name="Text Box 40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0" name="Text Box 40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1" name="Text Box 40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2" name="Text Box 40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3" name="Text Box 40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4" name="Text Box 41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5" name="Text Box 41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6" name="Text Box 41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7" name="Text Box 41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8" name="Text Box 41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79" name="Text Box 41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0" name="Text Box 41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1" name="Text Box 41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2" name="Text Box 41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3" name="Text Box 41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4" name="Text Box 41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5" name="Text Box 41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6" name="Text Box 41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7" name="Text Box 41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8" name="Text Box 41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89" name="Text Box 41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0" name="Text Box 41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1" name="Text Box 41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2" name="Text Box 41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3" name="Text Box 41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4" name="Text Box 41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5" name="Text Box 41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6" name="Text Box 41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7" name="Text Box 41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8" name="Text Box 41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499" name="Text Box 41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0" name="Text Box 41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1" name="Text Box 41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2" name="Text Box 41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3" name="Text Box 41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4" name="Text Box 41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5" name="Text Box 41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6" name="Text Box 41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7" name="Text Box 41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8" name="Text Box 41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09" name="Text Box 41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0" name="Text Box 41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1" name="Text Box 41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2" name="Text Box 41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3" name="Text Box 41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4" name="Text Box 41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5" name="Text Box 41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6" name="Text Box 41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7" name="Text Box 41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8" name="Text Box 41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19" name="Text Box 41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0" name="Text Box 41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1" name="Text Box 41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2" name="Text Box 41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3" name="Text Box 41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4" name="Text Box 41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5" name="Text Box 41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6" name="Text Box 41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7" name="Text Box 41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8" name="Text Box 41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29" name="Text Box 41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0" name="Text Box 41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1" name="Text Box 41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2" name="Text Box 41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3" name="Text Box 41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4" name="Text Box 41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5" name="Text Box 41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6" name="Text Box 41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7" name="Text Box 41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8" name="Text Box 41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39" name="Text Box 41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0" name="Text Box 41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1" name="Text Box 41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2" name="Text Box 41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3" name="Text Box 41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4" name="Text Box 41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5" name="Text Box 41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6" name="Text Box 41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7" name="Text Box 41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8" name="Text Box 41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49" name="Text Box 41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0" name="Text Box 41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1" name="Text Box 41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2" name="Text Box 41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3" name="Text Box 41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4" name="Text Box 41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5" name="Text Box 41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6" name="Text Box 41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7" name="Text Box 41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8" name="Text Box 41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59" name="Text Box 41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0" name="Text Box 41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1" name="Text Box 41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2" name="Text Box 41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3" name="Text Box 41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4" name="Text Box 41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5" name="Text Box 41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6" name="Text Box 41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7" name="Text Box 41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8" name="Text Box 41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69" name="Text Box 41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0" name="Text Box 41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1" name="Text Box 41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2" name="Text Box 41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3" name="Text Box 41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4" name="Text Box 42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5" name="Text Box 42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6" name="Text Box 42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7" name="Text Box 42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8" name="Text Box 42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79" name="Text Box 42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0" name="Text Box 42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1" name="Text Box 42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2" name="Text Box 42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3" name="Text Box 42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4" name="Text Box 42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5" name="Text Box 42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6" name="Text Box 42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7" name="Text Box 42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8" name="Text Box 42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89" name="Text Box 42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0" name="Text Box 42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1" name="Text Box 42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2" name="Text Box 42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3" name="Text Box 42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4" name="Text Box 42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5" name="Text Box 42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6" name="Text Box 42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7" name="Text Box 42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8" name="Text Box 42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599" name="Text Box 42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0" name="Text Box 42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1" name="Text Box 42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2" name="Text Box 42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3" name="Text Box 42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4" name="Text Box 42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5" name="Text Box 42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6" name="Text Box 42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7" name="Text Box 42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8" name="Text Box 42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09" name="Text Box 42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0" name="Text Box 42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1" name="Text Box 42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2" name="Text Box 42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3" name="Text Box 42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4" name="Text Box 42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5" name="Text Box 42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6" name="Text Box 42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7" name="Text Box 42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8" name="Text Box 42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19" name="Text Box 42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0" name="Text Box 42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1" name="Text Box 42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2" name="Text Box 42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3" name="Text Box 42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4" name="Text Box 42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5" name="Text Box 42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6" name="Text Box 42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7" name="Text Box 42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8" name="Text Box 42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29" name="Text Box 42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0" name="Text Box 42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1" name="Text Box 42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2" name="Text Box 42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3" name="Text Box 42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4" name="Text Box 42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5" name="Text Box 42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6" name="Text Box 42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7" name="Text Box 42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8" name="Text Box 42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39" name="Text Box 42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0" name="Text Box 42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1" name="Text Box 42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2" name="Text Box 42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3" name="Text Box 42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4" name="Text Box 42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5" name="Text Box 42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6" name="Text Box 42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7" name="Text Box 42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8" name="Text Box 42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49" name="Text Box 42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0" name="Text Box 42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1" name="Text Box 42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2" name="Text Box 42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3" name="Text Box 42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4" name="Text Box 42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5" name="Text Box 42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6" name="Text Box 42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7" name="Text Box 42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8" name="Text Box 42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59" name="Text Box 42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0" name="Text Box 42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1" name="Text Box 42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2" name="Text Box 42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3" name="Text Box 42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4" name="Text Box 42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5" name="Text Box 42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6" name="Text Box 42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7" name="Text Box 42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8" name="Text Box 42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69" name="Text Box 42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0" name="Text Box 42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1" name="Text Box 42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2" name="Text Box 42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3" name="Text Box 42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4" name="Text Box 43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5" name="Text Box 43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6" name="Text Box 43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7" name="Text Box 43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8" name="Text Box 43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79" name="Text Box 43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0" name="Text Box 43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1" name="Text Box 43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2" name="Text Box 43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3" name="Text Box 43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4" name="Text Box 43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5" name="Text Box 43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6" name="Text Box 43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7" name="Text Box 43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8" name="Text Box 43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89" name="Text Box 43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0" name="Text Box 43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1" name="Text Box 43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2" name="Text Box 43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3" name="Text Box 43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4" name="Text Box 43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5" name="Text Box 43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6" name="Text Box 43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7" name="Text Box 43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8" name="Text Box 43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699" name="Text Box 43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0" name="Text Box 43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1" name="Text Box 43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2" name="Text Box 43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3" name="Text Box 43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4" name="Text Box 43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5" name="Text Box 43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6" name="Text Box 43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7" name="Text Box 43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8" name="Text Box 43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09" name="Text Box 43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0" name="Text Box 43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1" name="Text Box 43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2" name="Text Box 43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3" name="Text Box 43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4" name="Text Box 43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5" name="Text Box 43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6" name="Text Box 43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7" name="Text Box 43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8" name="Text Box 43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19" name="Text Box 43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0" name="Text Box 43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1" name="Text Box 43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2" name="Text Box 43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3" name="Text Box 43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4" name="Text Box 43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5" name="Text Box 43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6" name="Text Box 43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7" name="Text Box 43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8" name="Text Box 43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29" name="Text Box 43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0" name="Text Box 43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1" name="Text Box 43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2" name="Text Box 43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3" name="Text Box 43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4" name="Text Box 43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5" name="Text Box 43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6" name="Text Box 43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7" name="Text Box 43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8" name="Text Box 43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39" name="Text Box 43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0" name="Text Box 43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1" name="Text Box 43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2" name="Text Box 43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3" name="Text Box 43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4" name="Text Box 43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5" name="Text Box 43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6" name="Text Box 43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7" name="Text Box 43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8" name="Text Box 43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49" name="Text Box 43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0" name="Text Box 43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1" name="Text Box 43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2" name="Text Box 43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3" name="Text Box 43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4" name="Text Box 43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5" name="Text Box 43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6" name="Text Box 43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7" name="Text Box 43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8" name="Text Box 43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59" name="Text Box 43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0" name="Text Box 43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1" name="Text Box 43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2" name="Text Box 43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3" name="Text Box 43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4" name="Text Box 43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5" name="Text Box 43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6" name="Text Box 43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7" name="Text Box 43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8" name="Text Box 43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69" name="Text Box 43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0" name="Text Box 43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1" name="Text Box 43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2" name="Text Box 43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3" name="Text Box 43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4" name="Text Box 44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5" name="Text Box 44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6" name="Text Box 44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7" name="Text Box 44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8" name="Text Box 44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79" name="Text Box 44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0" name="Text Box 44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1" name="Text Box 44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2" name="Text Box 44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3" name="Text Box 44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4" name="Text Box 44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5" name="Text Box 44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6" name="Text Box 44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7" name="Text Box 44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8" name="Text Box 44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89" name="Text Box 44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0" name="Text Box 44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1" name="Text Box 44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2" name="Text Box 44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3" name="Text Box 44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4" name="Text Box 44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5" name="Text Box 44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6" name="Text Box 44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7" name="Text Box 44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8" name="Text Box 44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799" name="Text Box 44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0" name="Text Box 44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1" name="Text Box 44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2" name="Text Box 44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3" name="Text Box 44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4" name="Text Box 44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5" name="Text Box 44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6" name="Text Box 44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7" name="Text Box 44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8" name="Text Box 44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09" name="Text Box 44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0" name="Text Box 44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1" name="Text Box 44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2" name="Text Box 44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3" name="Text Box 44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4" name="Text Box 44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5" name="Text Box 44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6" name="Text Box 44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7" name="Text Box 44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8" name="Text Box 44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19" name="Text Box 44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0" name="Text Box 44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1" name="Text Box 44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2" name="Text Box 44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3" name="Text Box 44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4" name="Text Box 44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5" name="Text Box 44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6" name="Text Box 44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7" name="Text Box 44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8" name="Text Box 44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29" name="Text Box 44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0" name="Text Box 44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1" name="Text Box 44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2" name="Text Box 44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3" name="Text Box 44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4" name="Text Box 44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5" name="Text Box 44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6" name="Text Box 44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7" name="Text Box 44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8" name="Text Box 44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39" name="Text Box 44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0" name="Text Box 44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1" name="Text Box 44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2" name="Text Box 44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3" name="Text Box 44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4" name="Text Box 44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5" name="Text Box 44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6" name="Text Box 44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7" name="Text Box 44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8" name="Text Box 44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49" name="Text Box 44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0" name="Text Box 44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1" name="Text Box 44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2" name="Text Box 44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3" name="Text Box 44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4" name="Text Box 44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5" name="Text Box 44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6" name="Text Box 44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7" name="Text Box 44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8" name="Text Box 44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59" name="Text Box 44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0" name="Text Box 44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1" name="Text Box 44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2" name="Text Box 44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3" name="Text Box 44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4" name="Text Box 44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5" name="Text Box 44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6" name="Text Box 44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7" name="Text Box 44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8" name="Text Box 44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69" name="Text Box 44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0" name="Text Box 44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1" name="Text Box 44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2" name="Text Box 44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3" name="Text Box 44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4" name="Text Box 45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5" name="Text Box 45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6" name="Text Box 45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7" name="Text Box 45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8" name="Text Box 45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79" name="Text Box 45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0" name="Text Box 45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1" name="Text Box 45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2" name="Text Box 45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3" name="Text Box 45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4" name="Text Box 45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5" name="Text Box 45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6" name="Text Box 45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7" name="Text Box 45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8" name="Text Box 45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89" name="Text Box 45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0" name="Text Box 45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1" name="Text Box 45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2" name="Text Box 45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3" name="Text Box 45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4" name="Text Box 45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5" name="Text Box 45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6" name="Text Box 45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7" name="Text Box 45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8" name="Text Box 45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899" name="Text Box 45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0" name="Text Box 45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1" name="Text Box 45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2" name="Text Box 45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3" name="Text Box 45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4" name="Text Box 45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5" name="Text Box 45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6" name="Text Box 45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7" name="Text Box 45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8" name="Text Box 45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09" name="Text Box 45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0" name="Text Box 45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1" name="Text Box 45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2" name="Text Box 45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3" name="Text Box 45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4" name="Text Box 45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5" name="Text Box 45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6" name="Text Box 45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7" name="Text Box 45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8" name="Text Box 45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19" name="Text Box 45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0" name="Text Box 45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1" name="Text Box 45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2" name="Text Box 45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3" name="Text Box 45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4" name="Text Box 45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5" name="Text Box 45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6" name="Text Box 45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7" name="Text Box 45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8" name="Text Box 45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29" name="Text Box 45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0" name="Text Box 45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1" name="Text Box 45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2" name="Text Box 45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3" name="Text Box 45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4" name="Text Box 45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5" name="Text Box 45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6" name="Text Box 45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7" name="Text Box 45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8" name="Text Box 45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39" name="Text Box 45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0" name="Text Box 45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1" name="Text Box 45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2" name="Text Box 45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3" name="Text Box 45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4" name="Text Box 45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5" name="Text Box 45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6" name="Text Box 45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7" name="Text Box 45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8" name="Text Box 45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49" name="Text Box 45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0" name="Text Box 45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1" name="Text Box 45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2" name="Text Box 45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3" name="Text Box 45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4" name="Text Box 45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5" name="Text Box 45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6" name="Text Box 45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7" name="Text Box 45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8" name="Text Box 45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59" name="Text Box 45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0" name="Text Box 45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1" name="Text Box 45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2" name="Text Box 45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3" name="Text Box 45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4" name="Text Box 45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5" name="Text Box 45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6" name="Text Box 45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7" name="Text Box 45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8" name="Text Box 45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69" name="Text Box 45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0" name="Text Box 45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1" name="Text Box 45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2" name="Text Box 45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3" name="Text Box 45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4" name="Text Box 46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5" name="Text Box 46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6" name="Text Box 46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7" name="Text Box 46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8" name="Text Box 46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79" name="Text Box 46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0" name="Text Box 46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1" name="Text Box 46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2" name="Text Box 46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3" name="Text Box 46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4" name="Text Box 46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5" name="Text Box 46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6" name="Text Box 46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7" name="Text Box 46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8" name="Text Box 46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89" name="Text Box 46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0" name="Text Box 46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1" name="Text Box 46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2" name="Text Box 46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3" name="Text Box 46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4" name="Text Box 46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5" name="Text Box 46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6" name="Text Box 46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7" name="Text Box 46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8" name="Text Box 46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1999" name="Text Box 46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0" name="Text Box 46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1" name="Text Box 46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2" name="Text Box 46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3" name="Text Box 46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4" name="Text Box 46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5" name="Text Box 46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6" name="Text Box 46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7" name="Text Box 46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8" name="Text Box 46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09" name="Text Box 46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0" name="Text Box 46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1" name="Text Box 46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2" name="Text Box 46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3" name="Text Box 46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4" name="Text Box 46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5" name="Text Box 46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6" name="Text Box 46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7" name="Text Box 46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8" name="Text Box 46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19" name="Text Box 46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0" name="Text Box 46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1" name="Text Box 46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2" name="Text Box 46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3" name="Text Box 46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4" name="Text Box 46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5" name="Text Box 46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6" name="Text Box 46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7" name="Text Box 46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8" name="Text Box 46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29" name="Text Box 46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0" name="Text Box 46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1" name="Text Box 46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2" name="Text Box 46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3" name="Text Box 46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4" name="Text Box 46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5" name="Text Box 46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6" name="Text Box 46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7" name="Text Box 46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8" name="Text Box 46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39" name="Text Box 46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0" name="Text Box 46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1" name="Text Box 46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2" name="Text Box 46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3" name="Text Box 46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4" name="Text Box 46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5" name="Text Box 46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6" name="Text Box 46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7" name="Text Box 46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8" name="Text Box 46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49" name="Text Box 46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0" name="Text Box 46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1" name="Text Box 46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2" name="Text Box 46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3" name="Text Box 46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4" name="Text Box 46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5" name="Text Box 46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6" name="Text Box 46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7" name="Text Box 46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8" name="Text Box 46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59" name="Text Box 46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0" name="Text Box 46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1" name="Text Box 46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2" name="Text Box 46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3" name="Text Box 46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4" name="Text Box 46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5" name="Text Box 46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6" name="Text Box 46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7" name="Text Box 46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8" name="Text Box 46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69" name="Text Box 46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0" name="Text Box 46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1" name="Text Box 46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2" name="Text Box 46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3" name="Text Box 46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4" name="Text Box 47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5" name="Text Box 47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6" name="Text Box 47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7" name="Text Box 47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8" name="Text Box 47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79" name="Text Box 47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0" name="Text Box 47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1" name="Text Box 47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2" name="Text Box 47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3" name="Text Box 47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4" name="Text Box 47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5" name="Text Box 47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6" name="Text Box 47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7" name="Text Box 47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8" name="Text Box 47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89" name="Text Box 47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0" name="Text Box 47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1" name="Text Box 47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2" name="Text Box 47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3" name="Text Box 47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4" name="Text Box 47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5" name="Text Box 47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6" name="Text Box 47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7" name="Text Box 47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8" name="Text Box 47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099" name="Text Box 47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0" name="Text Box 47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1" name="Text Box 47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2" name="Text Box 47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3" name="Text Box 47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4" name="Text Box 47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5" name="Text Box 47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6" name="Text Box 47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7" name="Text Box 47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8" name="Text Box 47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09" name="Text Box 47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0" name="Text Box 47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1" name="Text Box 47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2" name="Text Box 47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3" name="Text Box 47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4" name="Text Box 47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5" name="Text Box 47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6" name="Text Box 47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7" name="Text Box 47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8" name="Text Box 47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19" name="Text Box 47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0" name="Text Box 47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1" name="Text Box 47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2" name="Text Box 47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3" name="Text Box 47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4" name="Text Box 47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5" name="Text Box 47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6" name="Text Box 47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7" name="Text Box 47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8" name="Text Box 47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29" name="Text Box 47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0" name="Text Box 47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1" name="Text Box 47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2" name="Text Box 47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3" name="Text Box 47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4" name="Text Box 47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5" name="Text Box 47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6" name="Text Box 47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7" name="Text Box 47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8" name="Text Box 47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39" name="Text Box 47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0" name="Text Box 47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1" name="Text Box 47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2" name="Text Box 47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3" name="Text Box 47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4" name="Text Box 47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5" name="Text Box 47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6" name="Text Box 47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7" name="Text Box 47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8" name="Text Box 47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49" name="Text Box 47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0" name="Text Box 47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1" name="Text Box 47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2" name="Text Box 47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3" name="Text Box 47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4" name="Text Box 47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5" name="Text Box 47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6" name="Text Box 47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7" name="Text Box 47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8" name="Text Box 47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59" name="Text Box 47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0" name="Text Box 47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1" name="Text Box 47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2" name="Text Box 47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3" name="Text Box 47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4" name="Text Box 47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5" name="Text Box 47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6" name="Text Box 47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7" name="Text Box 47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8" name="Text Box 47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69" name="Text Box 47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0" name="Text Box 47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1" name="Text Box 47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2" name="Text Box 47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3" name="Text Box 47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4" name="Text Box 48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5" name="Text Box 48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6" name="Text Box 48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7" name="Text Box 48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8" name="Text Box 48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79" name="Text Box 48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0" name="Text Box 48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1" name="Text Box 48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2" name="Text Box 48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3" name="Text Box 48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4" name="Text Box 48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5" name="Text Box 48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6" name="Text Box 48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7" name="Text Box 48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8" name="Text Box 48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89" name="Text Box 48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0" name="Text Box 48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1" name="Text Box 48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2" name="Text Box 48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3" name="Text Box 48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4" name="Text Box 48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5" name="Text Box 48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6" name="Text Box 48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7" name="Text Box 48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8" name="Text Box 48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199" name="Text Box 48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0" name="Text Box 48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1" name="Text Box 48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2" name="Text Box 48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3" name="Text Box 48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4" name="Text Box 48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5" name="Text Box 48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6" name="Text Box 48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7" name="Text Box 48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8" name="Text Box 48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09" name="Text Box 48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0" name="Text Box 48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1" name="Text Box 48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2" name="Text Box 48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3" name="Text Box 48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4" name="Text Box 48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5" name="Text Box 48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6" name="Text Box 48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7" name="Text Box 48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8" name="Text Box 48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19" name="Text Box 48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0" name="Text Box 48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1" name="Text Box 48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2" name="Text Box 48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3" name="Text Box 48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4" name="Text Box 48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5" name="Text Box 48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6" name="Text Box 48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7" name="Text Box 48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8" name="Text Box 48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29" name="Text Box 48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0" name="Text Box 48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1" name="Text Box 48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2" name="Text Box 48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3" name="Text Box 48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4" name="Text Box 48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5" name="Text Box 48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6" name="Text Box 48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7" name="Text Box 48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8" name="Text Box 48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39" name="Text Box 48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0" name="Text Box 48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1" name="Text Box 48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2" name="Text Box 48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3" name="Text Box 48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4" name="Text Box 48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5" name="Text Box 48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6" name="Text Box 48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7" name="Text Box 48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8" name="Text Box 48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49" name="Text Box 48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0" name="Text Box 48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1" name="Text Box 48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2" name="Text Box 48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3" name="Text Box 48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4" name="Text Box 48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5" name="Text Box 48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6" name="Text Box 48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7" name="Text Box 48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8" name="Text Box 48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59" name="Text Box 48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0" name="Text Box 48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1" name="Text Box 48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2" name="Text Box 48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3" name="Text Box 48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4" name="Text Box 48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5" name="Text Box 48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6" name="Text Box 48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7" name="Text Box 48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8" name="Text Box 48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69" name="Text Box 48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0" name="Text Box 48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1" name="Text Box 48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2" name="Text Box 48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3" name="Text Box 48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4" name="Text Box 49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5" name="Text Box 49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6" name="Text Box 49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7" name="Text Box 49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8" name="Text Box 49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79" name="Text Box 49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0" name="Text Box 49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1" name="Text Box 49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2" name="Text Box 49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3" name="Text Box 49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4" name="Text Box 49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5" name="Text Box 49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6" name="Text Box 49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7" name="Text Box 49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8" name="Text Box 49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89" name="Text Box 49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0" name="Text Box 49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1" name="Text Box 49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2" name="Text Box 49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3" name="Text Box 49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4" name="Text Box 49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5" name="Text Box 49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6" name="Text Box 49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7" name="Text Box 49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8" name="Text Box 49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299" name="Text Box 49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0" name="Text Box 49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1" name="Text Box 49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2" name="Text Box 49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3" name="Text Box 49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4" name="Text Box 49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5" name="Text Box 49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6" name="Text Box 49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7" name="Text Box 49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8" name="Text Box 49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09" name="Text Box 49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0" name="Text Box 49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1" name="Text Box 49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2" name="Text Box 49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3" name="Text Box 49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4" name="Text Box 49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5" name="Text Box 49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6" name="Text Box 49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7" name="Text Box 49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8" name="Text Box 49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19" name="Text Box 49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0" name="Text Box 49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1" name="Text Box 49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2" name="Text Box 49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3" name="Text Box 49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4" name="Text Box 49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5" name="Text Box 49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6" name="Text Box 49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7" name="Text Box 49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8" name="Text Box 49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29" name="Text Box 49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0" name="Text Box 49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1" name="Text Box 49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2" name="Text Box 49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3" name="Text Box 49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4" name="Text Box 49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5" name="Text Box 49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6" name="Text Box 49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7" name="Text Box 49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8" name="Text Box 49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39" name="Text Box 49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0" name="Text Box 49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1" name="Text Box 49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2" name="Text Box 49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3" name="Text Box 49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4" name="Text Box 49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5" name="Text Box 49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6" name="Text Box 49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7" name="Text Box 49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8" name="Text Box 49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49" name="Text Box 49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0" name="Text Box 49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1" name="Text Box 49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2" name="Text Box 49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3" name="Text Box 49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4" name="Text Box 49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5" name="Text Box 49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6" name="Text Box 49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7" name="Text Box 49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8" name="Text Box 49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59" name="Text Box 49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0" name="Text Box 49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1" name="Text Box 49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2" name="Text Box 49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3" name="Text Box 49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4" name="Text Box 49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5" name="Text Box 49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6" name="Text Box 49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7" name="Text Box 49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8" name="Text Box 49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69" name="Text Box 49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0" name="Text Box 49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1" name="Text Box 49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2" name="Text Box 49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3" name="Text Box 49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4" name="Text Box 50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5" name="Text Box 50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6" name="Text Box 50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7" name="Text Box 50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8" name="Text Box 50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79" name="Text Box 50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0" name="Text Box 50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1" name="Text Box 50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2" name="Text Box 50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3" name="Text Box 50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4" name="Text Box 50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5" name="Text Box 50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6" name="Text Box 50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7" name="Text Box 50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8" name="Text Box 50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89" name="Text Box 50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0" name="Text Box 50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1" name="Text Box 50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2" name="Text Box 50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3" name="Text Box 50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4" name="Text Box 50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5" name="Text Box 50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6" name="Text Box 50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7" name="Text Box 50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8" name="Text Box 50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399" name="Text Box 50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0" name="Text Box 50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1" name="Text Box 50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2" name="Text Box 50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3" name="Text Box 50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4" name="Text Box 50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5" name="Text Box 50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6" name="Text Box 50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7" name="Text Box 50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8" name="Text Box 50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09" name="Text Box 50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0" name="Text Box 50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1" name="Text Box 50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2" name="Text Box 50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3" name="Text Box 50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4" name="Text Box 50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5" name="Text Box 50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6" name="Text Box 50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7" name="Text Box 50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8" name="Text Box 50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19" name="Text Box 50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0" name="Text Box 50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1" name="Text Box 50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2" name="Text Box 50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3" name="Text Box 50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4" name="Text Box 50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5" name="Text Box 50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6" name="Text Box 50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7" name="Text Box 50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8" name="Text Box 50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29" name="Text Box 50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0" name="Text Box 50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1" name="Text Box 50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2" name="Text Box 50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3" name="Text Box 50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4" name="Text Box 50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5" name="Text Box 50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6" name="Text Box 50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7" name="Text Box 50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8" name="Text Box 50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39" name="Text Box 50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0" name="Text Box 50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1" name="Text Box 50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2" name="Text Box 50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3" name="Text Box 50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4" name="Text Box 50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5" name="Text Box 50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6" name="Text Box 50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7" name="Text Box 50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8" name="Text Box 50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49" name="Text Box 50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0" name="Text Box 50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1" name="Text Box 50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2" name="Text Box 50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3" name="Text Box 50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4" name="Text Box 50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5" name="Text Box 50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6" name="Text Box 50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7" name="Text Box 50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8" name="Text Box 50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59" name="Text Box 50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0" name="Text Box 50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1" name="Text Box 50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2" name="Text Box 50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3" name="Text Box 50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4" name="Text Box 50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5" name="Text Box 50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6" name="Text Box 50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7" name="Text Box 50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8" name="Text Box 50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69" name="Text Box 50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0" name="Text Box 50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1" name="Text Box 50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2" name="Text Box 50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3" name="Text Box 50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4" name="Text Box 51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5" name="Text Box 51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6" name="Text Box 51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7" name="Text Box 51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8" name="Text Box 51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79" name="Text Box 51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0" name="Text Box 51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1" name="Text Box 51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2" name="Text Box 51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3" name="Text Box 51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4" name="Text Box 51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5" name="Text Box 51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6" name="Text Box 51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7" name="Text Box 51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8" name="Text Box 51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89" name="Text Box 51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0" name="Text Box 51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1" name="Text Box 51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2" name="Text Box 51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3" name="Text Box 51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4" name="Text Box 51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5" name="Text Box 51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6" name="Text Box 51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7" name="Text Box 51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8" name="Text Box 51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499" name="Text Box 51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0" name="Text Box 51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1" name="Text Box 51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2" name="Text Box 51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3" name="Text Box 51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4" name="Text Box 51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5" name="Text Box 51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6" name="Text Box 51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7" name="Text Box 51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8" name="Text Box 51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09" name="Text Box 51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0" name="Text Box 51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1" name="Text Box 51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2" name="Text Box 51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3" name="Text Box 51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4" name="Text Box 51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5" name="Text Box 51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6" name="Text Box 51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7" name="Text Box 51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8" name="Text Box 51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19" name="Text Box 51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0" name="Text Box 51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1" name="Text Box 51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2" name="Text Box 51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3" name="Text Box 51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4" name="Text Box 51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5" name="Text Box 51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6" name="Text Box 51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7" name="Text Box 51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8" name="Text Box 51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29" name="Text Box 51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0" name="Text Box 51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1" name="Text Box 51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2" name="Text Box 51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3" name="Text Box 51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4" name="Text Box 51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5" name="Text Box 51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6" name="Text Box 51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7" name="Text Box 51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8" name="Text Box 51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39" name="Text Box 51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0" name="Text Box 51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1" name="Text Box 51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2" name="Text Box 51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3" name="Text Box 51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4" name="Text Box 51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5" name="Text Box 51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6" name="Text Box 51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7" name="Text Box 51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8" name="Text Box 51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49" name="Text Box 51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0" name="Text Box 51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1" name="Text Box 51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2" name="Text Box 51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3" name="Text Box 51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4" name="Text Box 51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5" name="Text Box 51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6" name="Text Box 51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7" name="Text Box 51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8" name="Text Box 51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59" name="Text Box 51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0" name="Text Box 51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1" name="Text Box 51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2" name="Text Box 51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3" name="Text Box 51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4" name="Text Box 51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5" name="Text Box 51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6" name="Text Box 51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7" name="Text Box 51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8" name="Text Box 51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69" name="Text Box 51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0" name="Text Box 51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1" name="Text Box 51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2" name="Text Box 51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3" name="Text Box 51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4" name="Text Box 52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5" name="Text Box 52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6" name="Text Box 52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7" name="Text Box 52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8" name="Text Box 52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79" name="Text Box 52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0" name="Text Box 52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1" name="Text Box 52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2" name="Text Box 52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3" name="Text Box 52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4" name="Text Box 52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5" name="Text Box 52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6" name="Text Box 52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7" name="Text Box 52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8" name="Text Box 52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89" name="Text Box 52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0" name="Text Box 52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1" name="Text Box 52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2" name="Text Box 52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3" name="Text Box 52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4" name="Text Box 52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5" name="Text Box 52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6" name="Text Box 52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7" name="Text Box 52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8" name="Text Box 52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599" name="Text Box 52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0" name="Text Box 52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1" name="Text Box 52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2" name="Text Box 52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3" name="Text Box 52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4" name="Text Box 52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5" name="Text Box 52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6" name="Text Box 52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7" name="Text Box 52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8" name="Text Box 52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09" name="Text Box 52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0" name="Text Box 52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1" name="Text Box 52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2" name="Text Box 52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3" name="Text Box 52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4" name="Text Box 52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5" name="Text Box 52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6" name="Text Box 52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7" name="Text Box 52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8" name="Text Box 52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19" name="Text Box 52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0" name="Text Box 52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1" name="Text Box 52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2" name="Text Box 52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3" name="Text Box 52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4" name="Text Box 52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5" name="Text Box 52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6" name="Text Box 52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7" name="Text Box 52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8" name="Text Box 52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29" name="Text Box 52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0" name="Text Box 52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1" name="Text Box 52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2" name="Text Box 52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3" name="Text Box 52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4" name="Text Box 52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5" name="Text Box 52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6" name="Text Box 52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7" name="Text Box 52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8" name="Text Box 52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39" name="Text Box 52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0" name="Text Box 52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1" name="Text Box 52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2" name="Text Box 52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3" name="Text Box 52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4" name="Text Box 52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5" name="Text Box 52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6" name="Text Box 52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7" name="Text Box 52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8" name="Text Box 52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49" name="Text Box 52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0" name="Text Box 52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1" name="Text Box 52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2" name="Text Box 52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3" name="Text Box 52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4" name="Text Box 52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5" name="Text Box 52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6" name="Text Box 52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7" name="Text Box 52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8" name="Text Box 52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59" name="Text Box 52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0" name="Text Box 52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1" name="Text Box 52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2" name="Text Box 52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3" name="Text Box 52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4" name="Text Box 52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5" name="Text Box 52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6" name="Text Box 52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7" name="Text Box 52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8" name="Text Box 52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69" name="Text Box 52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0" name="Text Box 52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1" name="Text Box 52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2" name="Text Box 52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3" name="Text Box 52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4" name="Text Box 53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5" name="Text Box 53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6" name="Text Box 53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7" name="Text Box 53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8" name="Text Box 53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79" name="Text Box 53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0" name="Text Box 53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1" name="Text Box 53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2" name="Text Box 530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3" name="Text Box 530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4" name="Text Box 531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5" name="Text Box 531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6" name="Text Box 531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7" name="Text Box 531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8" name="Text Box 531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89" name="Text Box 531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0" name="Text Box 531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1" name="Text Box 531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2" name="Text Box 531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3" name="Text Box 531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4" name="Text Box 532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5" name="Text Box 532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6" name="Text Box 532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7" name="Text Box 532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8" name="Text Box 532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699" name="Text Box 532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0" name="Text Box 532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1" name="Text Box 532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2" name="Text Box 532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3" name="Text Box 532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4" name="Text Box 533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5" name="Text Box 533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6" name="Text Box 533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7" name="Text Box 533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8" name="Text Box 533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09" name="Text Box 533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0" name="Text Box 533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1" name="Text Box 533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2" name="Text Box 533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3" name="Text Box 533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4" name="Text Box 534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5" name="Text Box 534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6" name="Text Box 534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7" name="Text Box 534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8" name="Text Box 534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19" name="Text Box 534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0" name="Text Box 534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1" name="Text Box 534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2" name="Text Box 534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3" name="Text Box 534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4" name="Text Box 535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5" name="Text Box 535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6" name="Text Box 535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7" name="Text Box 535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8" name="Text Box 535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29" name="Text Box 535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0" name="Text Box 535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1" name="Text Box 535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2" name="Text Box 535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3" name="Text Box 535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4" name="Text Box 536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5" name="Text Box 536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6" name="Text Box 536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7" name="Text Box 536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8" name="Text Box 536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39" name="Text Box 536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0" name="Text Box 536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1" name="Text Box 536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2" name="Text Box 536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3" name="Text Box 536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4" name="Text Box 537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5" name="Text Box 537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6" name="Text Box 537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7" name="Text Box 537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8" name="Text Box 537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49" name="Text Box 537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0" name="Text Box 537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1" name="Text Box 537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2" name="Text Box 537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3" name="Text Box 537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4" name="Text Box 538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5" name="Text Box 538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6" name="Text Box 538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7" name="Text Box 538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8" name="Text Box 538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59" name="Text Box 538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0" name="Text Box 538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1" name="Text Box 538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2" name="Text Box 538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3" name="Text Box 538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4" name="Text Box 539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5" name="Text Box 539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6" name="Text Box 539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7" name="Text Box 539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8" name="Text Box 539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69" name="Text Box 539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0" name="Text Box 539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1" name="Text Box 539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2" name="Text Box 5398"/>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3" name="Text Box 5399"/>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4" name="Text Box 5400"/>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5" name="Text Box 5401"/>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6" name="Text Box 5402"/>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7" name="Text Box 5403"/>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8" name="Text Box 5404"/>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79" name="Text Box 5405"/>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80" name="Text Box 5406"/>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991</xdr:row>
      <xdr:rowOff>0</xdr:rowOff>
    </xdr:from>
    <xdr:to>
      <xdr:col>4</xdr:col>
      <xdr:colOff>85725</xdr:colOff>
      <xdr:row>992</xdr:row>
      <xdr:rowOff>19050</xdr:rowOff>
    </xdr:to>
    <xdr:sp macro="" textlink="">
      <xdr:nvSpPr>
        <xdr:cNvPr id="2781" name="Text Box 5407"/>
        <xdr:cNvSpPr txBox="1">
          <a:spLocks noChangeArrowheads="1"/>
        </xdr:cNvSpPr>
      </xdr:nvSpPr>
      <xdr:spPr bwMode="auto">
        <a:xfrm>
          <a:off x="4815840" y="18878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2" name="Text Box 5427"/>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3" name="Text Box 5428"/>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4" name="Text Box 5429"/>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5" name="Text Box 5430"/>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6" name="Text Box 5431"/>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7" name="Text Box 5432"/>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8" name="Text Box 5433"/>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89" name="Text Box 5434"/>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0" name="Text Box 5435"/>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1" name="Text Box 5436"/>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2" name="Text Box 5437"/>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3" name="Text Box 5438"/>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4" name="Text Box 5439"/>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5" name="Text Box 5440"/>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6" name="Text Box 5441"/>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7" name="Text Box 5442"/>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8" name="Text Box 5443"/>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799" name="Text Box 5444"/>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0" name="Text Box 5445"/>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1" name="Text Box 5446"/>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2" name="Text Box 5447"/>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3" name="Text Box 5448"/>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4" name="Text Box 5449"/>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5" name="Text Box 5450"/>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6" name="Text Box 5451"/>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7" name="Text Box 5452"/>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8" name="Text Box 5453"/>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09" name="Text Box 5454"/>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0" name="Text Box 5455"/>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1" name="Text Box 5456"/>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2" name="Text Box 5457"/>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3" name="Text Box 5458"/>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4" name="Text Box 5459"/>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5" name="Text Box 5460"/>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6" name="Text Box 5461"/>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7" name="Text Box 5462"/>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8" name="Text Box 5463"/>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19" name="Text Box 5464"/>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20" name="Text Box 5465"/>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21" name="Text Box 5466"/>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22" name="Text Box 5467"/>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990</xdr:row>
      <xdr:rowOff>0</xdr:rowOff>
    </xdr:from>
    <xdr:to>
      <xdr:col>4</xdr:col>
      <xdr:colOff>85725</xdr:colOff>
      <xdr:row>991</xdr:row>
      <xdr:rowOff>19050</xdr:rowOff>
    </xdr:to>
    <xdr:sp macro="" textlink="">
      <xdr:nvSpPr>
        <xdr:cNvPr id="2823" name="Text Box 5468"/>
        <xdr:cNvSpPr txBox="1">
          <a:spLocks noChangeArrowheads="1"/>
        </xdr:cNvSpPr>
      </xdr:nvSpPr>
      <xdr:spPr bwMode="auto">
        <a:xfrm>
          <a:off x="4815840" y="18859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24" name="Text Box 25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25" name="Text Box 25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26" name="Text Box 25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27" name="Text Box 25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28" name="Text Box 25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29" name="Text Box 26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0" name="Text Box 26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1" name="Text Box 26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2" name="Text Box 26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3" name="Text Box 26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4" name="Text Box 26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5" name="Text Box 26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6" name="Text Box 26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7" name="Text Box 26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8" name="Text Box 26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39" name="Text Box 26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0" name="Text Box 26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1" name="Text Box 26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2" name="Text Box 26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3" name="Text Box 26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4" name="Text Box 26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5" name="Text Box 26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6" name="Text Box 26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7" name="Text Box 26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8" name="Text Box 26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49" name="Text Box 26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0" name="Text Box 26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1" name="Text Box 26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2" name="Text Box 26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3" name="Text Box 26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4" name="Text Box 26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5" name="Text Box 26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6" name="Text Box 26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7" name="Text Box 26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8" name="Text Box 26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59" name="Text Box 26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0" name="Text Box 26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1" name="Text Box 26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2" name="Text Box 26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3" name="Text Box 26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4" name="Text Box 26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5" name="Text Box 26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6" name="Text Box 26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7" name="Text Box 26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8" name="Text Box 26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69" name="Text Box 26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0" name="Text Box 26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1" name="Text Box 26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2" name="Text Box 26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3" name="Text Box 26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4" name="Text Box 26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5" name="Text Box 26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6" name="Text Box 26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7" name="Text Box 26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8" name="Text Box 26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79" name="Text Box 26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0" name="Text Box 26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1" name="Text Box 26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2" name="Text Box 26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3" name="Text Box 26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4" name="Text Box 26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5" name="Text Box 26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6" name="Text Box 26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7" name="Text Box 27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8" name="Text Box 27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89" name="Text Box 27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0" name="Text Box 27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1" name="Text Box 27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2" name="Text Box 27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3" name="Text Box 27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4" name="Text Box 27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5" name="Text Box 27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6" name="Text Box 27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7" name="Text Box 27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8" name="Text Box 27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899" name="Text Box 27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0" name="Text Box 27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1" name="Text Box 27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2" name="Text Box 27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3" name="Text Box 27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4" name="Text Box 27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5" name="Text Box 27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6" name="Text Box 27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7" name="Text Box 27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8" name="Text Box 27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09" name="Text Box 27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0" name="Text Box 27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1" name="Text Box 27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2" name="Text Box 27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3" name="Text Box 27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4" name="Text Box 27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5" name="Text Box 27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6" name="Text Box 27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7" name="Text Box 27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8" name="Text Box 27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19" name="Text Box 27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0" name="Text Box 27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1" name="Text Box 27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2" name="Text Box 27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3" name="Text Box 27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4" name="Text Box 27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5" name="Text Box 27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6" name="Text Box 27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7" name="Text Box 27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8" name="Text Box 27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29" name="Text Box 27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0" name="Text Box 27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1" name="Text Box 27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2" name="Text Box 27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3" name="Text Box 27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4" name="Text Box 27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5" name="Text Box 27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6" name="Text Box 27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7" name="Text Box 27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8" name="Text Box 27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39" name="Text Box 27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0" name="Text Box 27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1" name="Text Box 27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2" name="Text Box 27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3" name="Text Box 27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4" name="Text Box 27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5" name="Text Box 27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6" name="Text Box 27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7" name="Text Box 27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8" name="Text Box 27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49" name="Text Box 27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0" name="Text Box 27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1" name="Text Box 27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2" name="Text Box 27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3" name="Text Box 27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4" name="Text Box 27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5" name="Text Box 27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6" name="Text Box 27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7" name="Text Box 27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8" name="Text Box 27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59" name="Text Box 27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0" name="Text Box 27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1" name="Text Box 27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2" name="Text Box 27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3" name="Text Box 27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4" name="Text Box 27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5" name="Text Box 27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6" name="Text Box 27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7" name="Text Box 27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8" name="Text Box 27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69" name="Text Box 27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0" name="Text Box 27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1" name="Text Box 27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2" name="Text Box 27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3" name="Text Box 27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4" name="Text Box 27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5" name="Text Box 27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6" name="Text Box 27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7" name="Text Box 27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8" name="Text Box 27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79" name="Text Box 27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0" name="Text Box 27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1" name="Text Box 27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2" name="Text Box 27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3" name="Text Box 27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4" name="Text Box 27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5" name="Text Box 27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6" name="Text Box 27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7" name="Text Box 28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8" name="Text Box 28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89" name="Text Box 28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0" name="Text Box 28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1" name="Text Box 28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2" name="Text Box 28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3" name="Text Box 28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4" name="Text Box 28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5" name="Text Box 28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6" name="Text Box 28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7" name="Text Box 28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8" name="Text Box 28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2999" name="Text Box 28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0" name="Text Box 28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1" name="Text Box 28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2" name="Text Box 28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3" name="Text Box 28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4" name="Text Box 28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5" name="Text Box 28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6" name="Text Box 28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7" name="Text Box 28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8" name="Text Box 28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09" name="Text Box 28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0" name="Text Box 28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1" name="Text Box 28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2" name="Text Box 28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3" name="Text Box 28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4" name="Text Box 28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5" name="Text Box 28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6" name="Text Box 28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7" name="Text Box 28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8" name="Text Box 28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19" name="Text Box 28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0" name="Text Box 28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1" name="Text Box 28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2" name="Text Box 28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3" name="Text Box 28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4" name="Text Box 28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5" name="Text Box 28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6" name="Text Box 28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7" name="Text Box 28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8" name="Text Box 28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29" name="Text Box 28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0" name="Text Box 28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1" name="Text Box 28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2" name="Text Box 28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3" name="Text Box 28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4" name="Text Box 28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5" name="Text Box 28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6" name="Text Box 28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7" name="Text Box 28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8" name="Text Box 28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39" name="Text Box 28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0" name="Text Box 28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1" name="Text Box 28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2" name="Text Box 28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3" name="Text Box 28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4" name="Text Box 28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5" name="Text Box 28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6" name="Text Box 28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7" name="Text Box 28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8" name="Text Box 28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49" name="Text Box 28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0" name="Text Box 28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1" name="Text Box 28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2" name="Text Box 28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3" name="Text Box 28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4" name="Text Box 28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5" name="Text Box 28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6" name="Text Box 28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7" name="Text Box 28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8" name="Text Box 28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59" name="Text Box 28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0" name="Text Box 28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1" name="Text Box 28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2" name="Text Box 28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3" name="Text Box 28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4" name="Text Box 28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5" name="Text Box 28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6" name="Text Box 28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7" name="Text Box 28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8" name="Text Box 28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69" name="Text Box 28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0" name="Text Box 28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1" name="Text Box 28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2" name="Text Box 28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3" name="Text Box 28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4" name="Text Box 28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5" name="Text Box 28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6" name="Text Box 28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7" name="Text Box 28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8" name="Text Box 28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79" name="Text Box 28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0" name="Text Box 28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1" name="Text Box 28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2" name="Text Box 28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3" name="Text Box 28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4" name="Text Box 28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5" name="Text Box 28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6" name="Text Box 28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7" name="Text Box 29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8" name="Text Box 29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89" name="Text Box 29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0" name="Text Box 29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1" name="Text Box 29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2" name="Text Box 29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3" name="Text Box 29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4" name="Text Box 29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5" name="Text Box 29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6" name="Text Box 29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7" name="Text Box 29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8" name="Text Box 29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099" name="Text Box 29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0" name="Text Box 29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1" name="Text Box 29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2" name="Text Box 29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3" name="Text Box 29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4" name="Text Box 29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5" name="Text Box 29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6" name="Text Box 29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7" name="Text Box 29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8" name="Text Box 29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09" name="Text Box 29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0" name="Text Box 29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1" name="Text Box 29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2" name="Text Box 29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3" name="Text Box 29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4" name="Text Box 29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5" name="Text Box 29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6" name="Text Box 29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7" name="Text Box 29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8" name="Text Box 29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19" name="Text Box 29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0" name="Text Box 29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1" name="Text Box 29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2" name="Text Box 29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3" name="Text Box 29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4" name="Text Box 29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5" name="Text Box 29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6" name="Text Box 29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7" name="Text Box 29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8" name="Text Box 29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29" name="Text Box 29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0" name="Text Box 29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1" name="Text Box 29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2" name="Text Box 29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3" name="Text Box 29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4" name="Text Box 29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5" name="Text Box 29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6" name="Text Box 29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7" name="Text Box 29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8" name="Text Box 29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39" name="Text Box 29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0" name="Text Box 29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1" name="Text Box 29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2" name="Text Box 29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3" name="Text Box 29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4" name="Text Box 29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5" name="Text Box 29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6" name="Text Box 29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7" name="Text Box 29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8" name="Text Box 29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49" name="Text Box 29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0" name="Text Box 29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1" name="Text Box 29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2" name="Text Box 29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3" name="Text Box 29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4" name="Text Box 29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5" name="Text Box 29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6" name="Text Box 29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7" name="Text Box 29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8" name="Text Box 29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59" name="Text Box 29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0" name="Text Box 29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1" name="Text Box 29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2" name="Text Box 29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3" name="Text Box 29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4" name="Text Box 29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5" name="Text Box 29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6" name="Text Box 29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7" name="Text Box 29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8" name="Text Box 29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69" name="Text Box 29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0" name="Text Box 29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1" name="Text Box 29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2" name="Text Box 29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3" name="Text Box 29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4" name="Text Box 29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5" name="Text Box 29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6" name="Text Box 29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7" name="Text Box 29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8" name="Text Box 29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79" name="Text Box 29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0" name="Text Box 29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1" name="Text Box 29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2" name="Text Box 29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3" name="Text Box 29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4" name="Text Box 29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5" name="Text Box 29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6" name="Text Box 29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7" name="Text Box 30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8" name="Text Box 30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89" name="Text Box 30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0" name="Text Box 30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1" name="Text Box 30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2" name="Text Box 30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3" name="Text Box 30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4" name="Text Box 30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5" name="Text Box 30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6" name="Text Box 30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7" name="Text Box 30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8" name="Text Box 30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199" name="Text Box 30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0" name="Text Box 30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1" name="Text Box 30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2" name="Text Box 30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3" name="Text Box 30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4" name="Text Box 30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5" name="Text Box 30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6" name="Text Box 30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7" name="Text Box 30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8" name="Text Box 30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09" name="Text Box 30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0" name="Text Box 30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1" name="Text Box 30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2" name="Text Box 30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3" name="Text Box 30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4" name="Text Box 30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5" name="Text Box 30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6" name="Text Box 30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7" name="Text Box 30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8" name="Text Box 30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19" name="Text Box 30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0" name="Text Box 30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1" name="Text Box 30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2" name="Text Box 30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3" name="Text Box 30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4" name="Text Box 30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5" name="Text Box 30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6" name="Text Box 30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7" name="Text Box 30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8" name="Text Box 30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29" name="Text Box 30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0" name="Text Box 30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1" name="Text Box 30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2" name="Text Box 30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3" name="Text Box 30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4" name="Text Box 30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5" name="Text Box 30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6" name="Text Box 30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7" name="Text Box 30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8" name="Text Box 30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39" name="Text Box 30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0" name="Text Box 30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1" name="Text Box 30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2" name="Text Box 30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3" name="Text Box 30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4" name="Text Box 30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5" name="Text Box 30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6" name="Text Box 30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7" name="Text Box 30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8" name="Text Box 30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49" name="Text Box 30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0" name="Text Box 30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1" name="Text Box 30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2" name="Text Box 30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3" name="Text Box 30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4" name="Text Box 30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5" name="Text Box 30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6" name="Text Box 30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7" name="Text Box 30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8" name="Text Box 30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59" name="Text Box 30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0" name="Text Box 30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1" name="Text Box 30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2" name="Text Box 30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3" name="Text Box 30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4" name="Text Box 30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5" name="Text Box 30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6" name="Text Box 30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7" name="Text Box 30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8" name="Text Box 30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69" name="Text Box 30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0" name="Text Box 30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1" name="Text Box 30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2" name="Text Box 30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3" name="Text Box 30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4" name="Text Box 30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5" name="Text Box 30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6" name="Text Box 30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7" name="Text Box 30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8" name="Text Box 30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79" name="Text Box 30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0" name="Text Box 30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1" name="Text Box 30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2" name="Text Box 30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3" name="Text Box 30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4" name="Text Box 30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5" name="Text Box 30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6" name="Text Box 30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7" name="Text Box 31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8" name="Text Box 31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89" name="Text Box 31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0" name="Text Box 31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1" name="Text Box 31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2" name="Text Box 31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3" name="Text Box 31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4" name="Text Box 31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5" name="Text Box 31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6" name="Text Box 31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7" name="Text Box 31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8" name="Text Box 31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299" name="Text Box 31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0" name="Text Box 31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1" name="Text Box 31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2" name="Text Box 31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3" name="Text Box 31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4" name="Text Box 31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5" name="Text Box 31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6" name="Text Box 31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7" name="Text Box 31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8" name="Text Box 31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09" name="Text Box 31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0" name="Text Box 31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1" name="Text Box 31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2" name="Text Box 31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3" name="Text Box 31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4" name="Text Box 31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5" name="Text Box 31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6" name="Text Box 31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7" name="Text Box 31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8" name="Text Box 31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19" name="Text Box 31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0" name="Text Box 31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1" name="Text Box 31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2" name="Text Box 31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3" name="Text Box 31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4" name="Text Box 31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5" name="Text Box 31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6" name="Text Box 31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7" name="Text Box 31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8" name="Text Box 31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29" name="Text Box 31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0" name="Text Box 31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1" name="Text Box 31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2" name="Text Box 31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3" name="Text Box 31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4" name="Text Box 31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5" name="Text Box 31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6" name="Text Box 31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7" name="Text Box 31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8" name="Text Box 31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39" name="Text Box 31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0" name="Text Box 31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1" name="Text Box 31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2" name="Text Box 31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3" name="Text Box 31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4" name="Text Box 31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5" name="Text Box 31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6" name="Text Box 31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7" name="Text Box 31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8" name="Text Box 31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49" name="Text Box 31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0" name="Text Box 31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1" name="Text Box 31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2" name="Text Box 31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3" name="Text Box 31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4" name="Text Box 31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5" name="Text Box 31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6" name="Text Box 31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7" name="Text Box 31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8" name="Text Box 31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59" name="Text Box 31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0" name="Text Box 31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1" name="Text Box 31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2" name="Text Box 31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3" name="Text Box 31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4" name="Text Box 31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5" name="Text Box 31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6" name="Text Box 31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7" name="Text Box 31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8" name="Text Box 31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69" name="Text Box 31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0" name="Text Box 31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1" name="Text Box 31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2" name="Text Box 31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3" name="Text Box 31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4" name="Text Box 31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5" name="Text Box 31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6" name="Text Box 31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7" name="Text Box 31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8" name="Text Box 31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79" name="Text Box 31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0" name="Text Box 31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1" name="Text Box 31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2" name="Text Box 31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3" name="Text Box 31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4" name="Text Box 31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5" name="Text Box 31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6" name="Text Box 31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7" name="Text Box 32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8" name="Text Box 32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89" name="Text Box 32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0" name="Text Box 32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1" name="Text Box 32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2" name="Text Box 32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3" name="Text Box 32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4" name="Text Box 32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5" name="Text Box 32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6" name="Text Box 32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7" name="Text Box 32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8" name="Text Box 32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399" name="Text Box 32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0" name="Text Box 32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1" name="Text Box 32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2" name="Text Box 32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3" name="Text Box 32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4" name="Text Box 32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5" name="Text Box 32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6" name="Text Box 32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7" name="Text Box 32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8" name="Text Box 32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09" name="Text Box 32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0" name="Text Box 32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1" name="Text Box 32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2" name="Text Box 32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3" name="Text Box 32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4" name="Text Box 32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5" name="Text Box 32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6" name="Text Box 32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7" name="Text Box 32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8" name="Text Box 32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19" name="Text Box 32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0" name="Text Box 32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1" name="Text Box 32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2" name="Text Box 32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3" name="Text Box 32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4" name="Text Box 32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5" name="Text Box 32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6" name="Text Box 32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7" name="Text Box 32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8" name="Text Box 32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29" name="Text Box 32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0" name="Text Box 32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1" name="Text Box 32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2" name="Text Box 32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3" name="Text Box 32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4" name="Text Box 32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5" name="Text Box 32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6" name="Text Box 32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7" name="Text Box 32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8" name="Text Box 32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39" name="Text Box 32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0" name="Text Box 32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1" name="Text Box 32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2" name="Text Box 32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3" name="Text Box 32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4" name="Text Box 32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5" name="Text Box 32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6" name="Text Box 32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7" name="Text Box 32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8" name="Text Box 32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49" name="Text Box 32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0" name="Text Box 32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1" name="Text Box 32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2" name="Text Box 32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3" name="Text Box 32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4" name="Text Box 32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5" name="Text Box 32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6" name="Text Box 32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7" name="Text Box 32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8" name="Text Box 32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59" name="Text Box 32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0" name="Text Box 32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1" name="Text Box 32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2" name="Text Box 32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3" name="Text Box 32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4" name="Text Box 32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5" name="Text Box 32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6" name="Text Box 32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7" name="Text Box 32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8" name="Text Box 32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69" name="Text Box 32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0" name="Text Box 32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1" name="Text Box 32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2" name="Text Box 32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3" name="Text Box 32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4" name="Text Box 32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5" name="Text Box 32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6" name="Text Box 32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7" name="Text Box 32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8" name="Text Box 32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79" name="Text Box 32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0" name="Text Box 32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1" name="Text Box 32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2" name="Text Box 32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3" name="Text Box 32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4" name="Text Box 32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5" name="Text Box 32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6" name="Text Box 32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7" name="Text Box 33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8" name="Text Box 33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89" name="Text Box 33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0" name="Text Box 33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1" name="Text Box 33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2" name="Text Box 33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3" name="Text Box 33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4" name="Text Box 33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5" name="Text Box 33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6" name="Text Box 33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7" name="Text Box 33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8" name="Text Box 33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499" name="Text Box 33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0" name="Text Box 33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1" name="Text Box 33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2" name="Text Box 33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3" name="Text Box 33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4" name="Text Box 33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5" name="Text Box 33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6" name="Text Box 33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7" name="Text Box 33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8" name="Text Box 33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09" name="Text Box 33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0" name="Text Box 33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1" name="Text Box 33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2" name="Text Box 33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3" name="Text Box 33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4" name="Text Box 33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5" name="Text Box 33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6" name="Text Box 33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7" name="Text Box 33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8" name="Text Box 33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19" name="Text Box 33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0" name="Text Box 33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1" name="Text Box 33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2" name="Text Box 33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3" name="Text Box 33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4" name="Text Box 33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5" name="Text Box 33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6" name="Text Box 33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7" name="Text Box 33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8" name="Text Box 33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29" name="Text Box 33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0" name="Text Box 33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1" name="Text Box 33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2" name="Text Box 33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3" name="Text Box 33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4" name="Text Box 33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5" name="Text Box 33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6" name="Text Box 33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7" name="Text Box 33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8" name="Text Box 33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39" name="Text Box 33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0" name="Text Box 33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1" name="Text Box 33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2" name="Text Box 33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3" name="Text Box 33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4" name="Text Box 33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5" name="Text Box 33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6" name="Text Box 33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7" name="Text Box 33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8" name="Text Box 33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49" name="Text Box 33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0" name="Text Box 33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1" name="Text Box 33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2" name="Text Box 33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3" name="Text Box 33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4" name="Text Box 33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5" name="Text Box 33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6" name="Text Box 33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7" name="Text Box 33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8" name="Text Box 33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59" name="Text Box 33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0" name="Text Box 33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1" name="Text Box 33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2" name="Text Box 33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3" name="Text Box 33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4" name="Text Box 33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5" name="Text Box 33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6" name="Text Box 33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7" name="Text Box 33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8" name="Text Box 33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69" name="Text Box 33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0" name="Text Box 33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1" name="Text Box 33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2" name="Text Box 33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3" name="Text Box 33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4" name="Text Box 33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5" name="Text Box 33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6" name="Text Box 33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7" name="Text Box 33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8" name="Text Box 33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79" name="Text Box 33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0" name="Text Box 33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1" name="Text Box 33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2" name="Text Box 33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3" name="Text Box 33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4" name="Text Box 33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5" name="Text Box 33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6" name="Text Box 33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7" name="Text Box 34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8" name="Text Box 34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89" name="Text Box 34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0" name="Text Box 34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1" name="Text Box 34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2" name="Text Box 34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3" name="Text Box 34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4" name="Text Box 34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5" name="Text Box 34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6" name="Text Box 34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7" name="Text Box 34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8" name="Text Box 34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599" name="Text Box 34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0" name="Text Box 34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1" name="Text Box 34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2" name="Text Box 34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3" name="Text Box 34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4" name="Text Box 34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5" name="Text Box 34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6" name="Text Box 34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7" name="Text Box 34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8" name="Text Box 34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09" name="Text Box 34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0" name="Text Box 34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1" name="Text Box 34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2" name="Text Box 34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3" name="Text Box 34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4" name="Text Box 34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5" name="Text Box 34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6" name="Text Box 34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7" name="Text Box 34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8" name="Text Box 34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19" name="Text Box 34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0" name="Text Box 34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1" name="Text Box 34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2" name="Text Box 34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3" name="Text Box 34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4" name="Text Box 34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5" name="Text Box 34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6" name="Text Box 34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7" name="Text Box 34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8" name="Text Box 34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29" name="Text Box 34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0" name="Text Box 34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1" name="Text Box 34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2" name="Text Box 34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3" name="Text Box 34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4" name="Text Box 34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5" name="Text Box 34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6" name="Text Box 34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7" name="Text Box 34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8" name="Text Box 34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39" name="Text Box 34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0" name="Text Box 34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1" name="Text Box 34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2" name="Text Box 34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3" name="Text Box 34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4" name="Text Box 34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5" name="Text Box 34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6" name="Text Box 34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7" name="Text Box 34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8" name="Text Box 34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49" name="Text Box 34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0" name="Text Box 34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1" name="Text Box 34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2" name="Text Box 34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3" name="Text Box 34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4" name="Text Box 34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5" name="Text Box 34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6" name="Text Box 34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7" name="Text Box 34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8" name="Text Box 34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59" name="Text Box 34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0" name="Text Box 34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1" name="Text Box 34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2" name="Text Box 34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3" name="Text Box 34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4" name="Text Box 34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5" name="Text Box 34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6" name="Text Box 34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7" name="Text Box 34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8" name="Text Box 34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69" name="Text Box 34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0" name="Text Box 34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1" name="Text Box 34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2" name="Text Box 34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3" name="Text Box 34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4" name="Text Box 34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5" name="Text Box 34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6" name="Text Box 34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7" name="Text Box 34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8" name="Text Box 34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79" name="Text Box 34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0" name="Text Box 34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1" name="Text Box 34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2" name="Text Box 34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3" name="Text Box 34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4" name="Text Box 34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5" name="Text Box 34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6" name="Text Box 34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7" name="Text Box 35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8" name="Text Box 35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89" name="Text Box 35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0" name="Text Box 35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1" name="Text Box 35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2" name="Text Box 35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3" name="Text Box 35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4" name="Text Box 35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5" name="Text Box 35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6" name="Text Box 35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7" name="Text Box 35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8" name="Text Box 35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699" name="Text Box 35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0" name="Text Box 35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1" name="Text Box 35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2" name="Text Box 35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3" name="Text Box 35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4" name="Text Box 35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5" name="Text Box 35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6" name="Text Box 35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7" name="Text Box 35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8" name="Text Box 35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09" name="Text Box 35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0" name="Text Box 35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1" name="Text Box 35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2" name="Text Box 35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3" name="Text Box 35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4" name="Text Box 35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5" name="Text Box 35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6" name="Text Box 35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7" name="Text Box 35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8" name="Text Box 35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19" name="Text Box 35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0" name="Text Box 35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1" name="Text Box 35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2" name="Text Box 35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3" name="Text Box 35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4" name="Text Box 35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5" name="Text Box 35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6" name="Text Box 35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7" name="Text Box 35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8" name="Text Box 35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29" name="Text Box 35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0" name="Text Box 35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1" name="Text Box 35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2" name="Text Box 35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3" name="Text Box 35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4" name="Text Box 35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5" name="Text Box 35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6" name="Text Box 35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7" name="Text Box 35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8" name="Text Box 35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39" name="Text Box 35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0" name="Text Box 35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1" name="Text Box 35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2" name="Text Box 35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3" name="Text Box 35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4" name="Text Box 35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5" name="Text Box 35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6" name="Text Box 35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7" name="Text Box 35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8" name="Text Box 35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49" name="Text Box 35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0" name="Text Box 35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1" name="Text Box 35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2" name="Text Box 35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3" name="Text Box 35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4" name="Text Box 35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5" name="Text Box 35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6" name="Text Box 35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7" name="Text Box 35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8" name="Text Box 35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59" name="Text Box 35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0" name="Text Box 35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1" name="Text Box 35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2" name="Text Box 35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3" name="Text Box 35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4" name="Text Box 35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5" name="Text Box 35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6" name="Text Box 35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7" name="Text Box 35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8" name="Text Box 35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69" name="Text Box 35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0" name="Text Box 35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1" name="Text Box 35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2" name="Text Box 35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3" name="Text Box 35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4" name="Text Box 35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5" name="Text Box 35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6" name="Text Box 35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7" name="Text Box 35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8" name="Text Box 35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79" name="Text Box 35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0" name="Text Box 35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1" name="Text Box 35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2" name="Text Box 35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3" name="Text Box 35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4" name="Text Box 35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5" name="Text Box 35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6" name="Text Box 35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7" name="Text Box 36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8" name="Text Box 36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89" name="Text Box 36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0" name="Text Box 36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1" name="Text Box 36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2" name="Text Box 36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3" name="Text Box 36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4" name="Text Box 36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5" name="Text Box 36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6" name="Text Box 36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7" name="Text Box 36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8" name="Text Box 36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799" name="Text Box 36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0" name="Text Box 36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1" name="Text Box 36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2" name="Text Box 36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3" name="Text Box 36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4" name="Text Box 36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5" name="Text Box 36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6" name="Text Box 36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7" name="Text Box 36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8" name="Text Box 36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09" name="Text Box 36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0" name="Text Box 36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1" name="Text Box 36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2" name="Text Box 36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3" name="Text Box 36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4" name="Text Box 36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5" name="Text Box 36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6" name="Text Box 36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7" name="Text Box 36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8" name="Text Box 36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19" name="Text Box 36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0" name="Text Box 36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1" name="Text Box 36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2" name="Text Box 36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3" name="Text Box 36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4" name="Text Box 36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5" name="Text Box 36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6" name="Text Box 36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7" name="Text Box 36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8" name="Text Box 36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29" name="Text Box 36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0" name="Text Box 36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1" name="Text Box 36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2" name="Text Box 36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3" name="Text Box 36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4" name="Text Box 36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5" name="Text Box 36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6" name="Text Box 36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7" name="Text Box 36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8" name="Text Box 36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39" name="Text Box 36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0" name="Text Box 36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1" name="Text Box 36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2" name="Text Box 36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3" name="Text Box 36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4" name="Text Box 36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5" name="Text Box 36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6" name="Text Box 36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7" name="Text Box 36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8" name="Text Box 36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49" name="Text Box 36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0" name="Text Box 36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1" name="Text Box 36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2" name="Text Box 36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3" name="Text Box 36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4" name="Text Box 36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5" name="Text Box 36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6" name="Text Box 36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7" name="Text Box 36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8" name="Text Box 36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59" name="Text Box 36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0" name="Text Box 36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1" name="Text Box 36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2" name="Text Box 36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3" name="Text Box 36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4" name="Text Box 36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5" name="Text Box 36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6" name="Text Box 36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7" name="Text Box 36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8" name="Text Box 36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69" name="Text Box 36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0" name="Text Box 36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1" name="Text Box 36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2" name="Text Box 36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3" name="Text Box 36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4" name="Text Box 36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5" name="Text Box 36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6" name="Text Box 36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7" name="Text Box 36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8" name="Text Box 36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79" name="Text Box 36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0" name="Text Box 36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1" name="Text Box 36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2" name="Text Box 36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3" name="Text Box 36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4" name="Text Box 36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5" name="Text Box 36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6" name="Text Box 36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7" name="Text Box 37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8" name="Text Box 37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89" name="Text Box 37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0" name="Text Box 37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1" name="Text Box 37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2" name="Text Box 37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3" name="Text Box 37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4" name="Text Box 37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5" name="Text Box 37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6" name="Text Box 37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7" name="Text Box 37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8" name="Text Box 37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899" name="Text Box 37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0" name="Text Box 37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1" name="Text Box 37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2" name="Text Box 37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3" name="Text Box 37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4" name="Text Box 37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5" name="Text Box 37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6" name="Text Box 37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7" name="Text Box 37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8" name="Text Box 37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09" name="Text Box 37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0" name="Text Box 37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1" name="Text Box 37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2" name="Text Box 37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3" name="Text Box 37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4" name="Text Box 37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5" name="Text Box 37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6" name="Text Box 37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7" name="Text Box 37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8" name="Text Box 37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19" name="Text Box 37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0" name="Text Box 37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1" name="Text Box 37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2" name="Text Box 37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3" name="Text Box 37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4" name="Text Box 37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5" name="Text Box 37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6" name="Text Box 37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7" name="Text Box 37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8" name="Text Box 37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29" name="Text Box 37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0" name="Text Box 37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1" name="Text Box 37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2" name="Text Box 37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3" name="Text Box 37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4" name="Text Box 37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5" name="Text Box 37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6" name="Text Box 37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7" name="Text Box 37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8" name="Text Box 37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39" name="Text Box 37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0" name="Text Box 37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1" name="Text Box 37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2" name="Text Box 37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3" name="Text Box 37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4" name="Text Box 37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5" name="Text Box 37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6" name="Text Box 37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7" name="Text Box 37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8" name="Text Box 37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49" name="Text Box 37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0" name="Text Box 37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1" name="Text Box 37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2" name="Text Box 37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3" name="Text Box 37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4" name="Text Box 37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5" name="Text Box 37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6" name="Text Box 37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7" name="Text Box 37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8" name="Text Box 37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59" name="Text Box 37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0" name="Text Box 37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1" name="Text Box 37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2" name="Text Box 37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3" name="Text Box 37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4" name="Text Box 37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5" name="Text Box 37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6" name="Text Box 37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7" name="Text Box 37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8" name="Text Box 37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69" name="Text Box 37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0" name="Text Box 37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1" name="Text Box 37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2" name="Text Box 37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3" name="Text Box 37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4" name="Text Box 37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5" name="Text Box 37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6" name="Text Box 37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7" name="Text Box 37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8" name="Text Box 37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79" name="Text Box 37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0" name="Text Box 37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1" name="Text Box 37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2" name="Text Box 37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3" name="Text Box 37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4" name="Text Box 37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5" name="Text Box 37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6" name="Text Box 37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7" name="Text Box 38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8" name="Text Box 38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89" name="Text Box 38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0" name="Text Box 38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1" name="Text Box 38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2" name="Text Box 38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3" name="Text Box 38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4" name="Text Box 38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5" name="Text Box 38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6" name="Text Box 38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7" name="Text Box 38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8" name="Text Box 38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3999" name="Text Box 38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0" name="Text Box 38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1" name="Text Box 38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2" name="Text Box 38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3" name="Text Box 38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4" name="Text Box 38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5" name="Text Box 38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6" name="Text Box 38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7" name="Text Box 38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8" name="Text Box 38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09" name="Text Box 38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0" name="Text Box 38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1" name="Text Box 38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2" name="Text Box 38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3" name="Text Box 38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4" name="Text Box 38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5" name="Text Box 38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6" name="Text Box 38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7" name="Text Box 38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8" name="Text Box 38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19" name="Text Box 38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0" name="Text Box 38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1" name="Text Box 38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2" name="Text Box 38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3" name="Text Box 38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4" name="Text Box 38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5" name="Text Box 38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6" name="Text Box 38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7" name="Text Box 38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8" name="Text Box 38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29" name="Text Box 38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0" name="Text Box 38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1" name="Text Box 38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2" name="Text Box 38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3" name="Text Box 38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4" name="Text Box 38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5" name="Text Box 38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6" name="Text Box 38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7" name="Text Box 38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8" name="Text Box 38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39" name="Text Box 38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0" name="Text Box 38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1" name="Text Box 38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2" name="Text Box 38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3" name="Text Box 38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4" name="Text Box 38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5" name="Text Box 38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6" name="Text Box 38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7" name="Text Box 38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8" name="Text Box 38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49" name="Text Box 38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0" name="Text Box 38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1" name="Text Box 38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2" name="Text Box 38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3" name="Text Box 38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4" name="Text Box 38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5" name="Text Box 38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6" name="Text Box 38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7" name="Text Box 38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8" name="Text Box 38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59" name="Text Box 38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0" name="Text Box 38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1" name="Text Box 38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2" name="Text Box 38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3" name="Text Box 38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4" name="Text Box 38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5" name="Text Box 38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6" name="Text Box 38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7" name="Text Box 38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8" name="Text Box 38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69" name="Text Box 38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0" name="Text Box 38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1" name="Text Box 38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2" name="Text Box 38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3" name="Text Box 38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4" name="Text Box 38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5" name="Text Box 38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6" name="Text Box 38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7" name="Text Box 38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8" name="Text Box 38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79" name="Text Box 38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0" name="Text Box 38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1" name="Text Box 38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2" name="Text Box 38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3" name="Text Box 38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4" name="Text Box 38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5" name="Text Box 38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6" name="Text Box 38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7" name="Text Box 39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8" name="Text Box 39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89" name="Text Box 39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0" name="Text Box 39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1" name="Text Box 39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2" name="Text Box 39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3" name="Text Box 39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4" name="Text Box 39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5" name="Text Box 39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6" name="Text Box 39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7" name="Text Box 39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8" name="Text Box 39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099" name="Text Box 39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0" name="Text Box 39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1" name="Text Box 39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2" name="Text Box 39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3" name="Text Box 39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4" name="Text Box 39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5" name="Text Box 39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6" name="Text Box 39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7" name="Text Box 39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8" name="Text Box 39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09" name="Text Box 39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0" name="Text Box 39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1" name="Text Box 39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2" name="Text Box 39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3" name="Text Box 39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4" name="Text Box 39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5" name="Text Box 39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6" name="Text Box 39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7" name="Text Box 39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8" name="Text Box 39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19" name="Text Box 39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0" name="Text Box 39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1" name="Text Box 39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2" name="Text Box 39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3" name="Text Box 39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4" name="Text Box 39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5" name="Text Box 39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6" name="Text Box 39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7" name="Text Box 39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8" name="Text Box 39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29" name="Text Box 39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0" name="Text Box 39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1" name="Text Box 39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2" name="Text Box 39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3" name="Text Box 39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4" name="Text Box 39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5" name="Text Box 39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6" name="Text Box 39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7" name="Text Box 39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8" name="Text Box 39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39" name="Text Box 39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0" name="Text Box 39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1" name="Text Box 39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2" name="Text Box 39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3" name="Text Box 39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4" name="Text Box 39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5" name="Text Box 39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6" name="Text Box 39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7" name="Text Box 39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8" name="Text Box 39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49" name="Text Box 39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0" name="Text Box 39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1" name="Text Box 39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2" name="Text Box 39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3" name="Text Box 39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4" name="Text Box 39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5" name="Text Box 39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6" name="Text Box 39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7" name="Text Box 39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8" name="Text Box 39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59" name="Text Box 39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0" name="Text Box 39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1" name="Text Box 39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2" name="Text Box 39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3" name="Text Box 39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4" name="Text Box 39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5" name="Text Box 39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6" name="Text Box 39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7" name="Text Box 39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8" name="Text Box 39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69" name="Text Box 39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0" name="Text Box 39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1" name="Text Box 39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2" name="Text Box 39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3" name="Text Box 39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4" name="Text Box 39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5" name="Text Box 39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6" name="Text Box 39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7" name="Text Box 39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8" name="Text Box 39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79" name="Text Box 39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0" name="Text Box 39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1" name="Text Box 39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2" name="Text Box 39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3" name="Text Box 39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4" name="Text Box 39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5" name="Text Box 39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6" name="Text Box 39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7" name="Text Box 40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8" name="Text Box 40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89" name="Text Box 40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0" name="Text Box 40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1" name="Text Box 40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2" name="Text Box 40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3" name="Text Box 40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4" name="Text Box 40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5" name="Text Box 40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6" name="Text Box 40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7" name="Text Box 40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8" name="Text Box 40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199" name="Text Box 40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0" name="Text Box 40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1" name="Text Box 40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2" name="Text Box 40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3" name="Text Box 40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4" name="Text Box 40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5" name="Text Box 40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6" name="Text Box 40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7" name="Text Box 40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8" name="Text Box 40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09" name="Text Box 40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0" name="Text Box 40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1" name="Text Box 40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2" name="Text Box 40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3" name="Text Box 40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4" name="Text Box 40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5" name="Text Box 40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6" name="Text Box 40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7" name="Text Box 40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8" name="Text Box 40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19" name="Text Box 40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0" name="Text Box 40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1" name="Text Box 40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2" name="Text Box 40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3" name="Text Box 40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4" name="Text Box 40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5" name="Text Box 40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6" name="Text Box 40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7" name="Text Box 40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8" name="Text Box 40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29" name="Text Box 40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0" name="Text Box 40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1" name="Text Box 40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2" name="Text Box 40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3" name="Text Box 40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4" name="Text Box 40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5" name="Text Box 40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6" name="Text Box 40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7" name="Text Box 40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8" name="Text Box 40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39" name="Text Box 40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0" name="Text Box 40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1" name="Text Box 40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2" name="Text Box 40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3" name="Text Box 40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4" name="Text Box 40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5" name="Text Box 40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6" name="Text Box 40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7" name="Text Box 40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8" name="Text Box 40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49" name="Text Box 40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0" name="Text Box 40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1" name="Text Box 40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2" name="Text Box 40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3" name="Text Box 40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4" name="Text Box 40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5" name="Text Box 40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6" name="Text Box 40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7" name="Text Box 40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8" name="Text Box 40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59" name="Text Box 40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0" name="Text Box 40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1" name="Text Box 40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2" name="Text Box 40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3" name="Text Box 40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4" name="Text Box 40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5" name="Text Box 40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6" name="Text Box 40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7" name="Text Box 40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8" name="Text Box 40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69" name="Text Box 40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0" name="Text Box 40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1" name="Text Box 40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2" name="Text Box 40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3" name="Text Box 40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4" name="Text Box 40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5" name="Text Box 40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6" name="Text Box 40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7" name="Text Box 40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8" name="Text Box 40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79" name="Text Box 40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0" name="Text Box 40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1" name="Text Box 40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2" name="Text Box 40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3" name="Text Box 40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4" name="Text Box 40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5" name="Text Box 40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6" name="Text Box 40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7" name="Text Box 41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8" name="Text Box 41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89" name="Text Box 41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0" name="Text Box 41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1" name="Text Box 41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2" name="Text Box 41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3" name="Text Box 41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4" name="Text Box 41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5" name="Text Box 41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6" name="Text Box 41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7" name="Text Box 41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8" name="Text Box 41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299" name="Text Box 41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0" name="Text Box 41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1" name="Text Box 41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2" name="Text Box 41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3" name="Text Box 41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4" name="Text Box 41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5" name="Text Box 41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6" name="Text Box 41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7" name="Text Box 41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8" name="Text Box 41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09" name="Text Box 41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0" name="Text Box 41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1" name="Text Box 41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2" name="Text Box 41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3" name="Text Box 41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4" name="Text Box 41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5" name="Text Box 41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6" name="Text Box 41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7" name="Text Box 41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8" name="Text Box 41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19" name="Text Box 41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0" name="Text Box 41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1" name="Text Box 41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2" name="Text Box 41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3" name="Text Box 41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4" name="Text Box 41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5" name="Text Box 41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6" name="Text Box 41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7" name="Text Box 41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8" name="Text Box 41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29" name="Text Box 41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0" name="Text Box 41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1" name="Text Box 41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2" name="Text Box 41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3" name="Text Box 41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4" name="Text Box 41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5" name="Text Box 41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6" name="Text Box 41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7" name="Text Box 41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8" name="Text Box 41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39" name="Text Box 41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0" name="Text Box 41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1" name="Text Box 41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2" name="Text Box 41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3" name="Text Box 41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4" name="Text Box 41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5" name="Text Box 41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6" name="Text Box 41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7" name="Text Box 41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8" name="Text Box 41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49" name="Text Box 41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0" name="Text Box 41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1" name="Text Box 41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2" name="Text Box 41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3" name="Text Box 41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4" name="Text Box 41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5" name="Text Box 41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6" name="Text Box 41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7" name="Text Box 41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8" name="Text Box 41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59" name="Text Box 41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0" name="Text Box 41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1" name="Text Box 41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2" name="Text Box 41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3" name="Text Box 41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4" name="Text Box 41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5" name="Text Box 41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6" name="Text Box 41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7" name="Text Box 41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8" name="Text Box 41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69" name="Text Box 41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0" name="Text Box 41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1" name="Text Box 41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2" name="Text Box 41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3" name="Text Box 41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4" name="Text Box 41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5" name="Text Box 41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6" name="Text Box 41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7" name="Text Box 41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8" name="Text Box 41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79" name="Text Box 41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0" name="Text Box 41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1" name="Text Box 41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2" name="Text Box 41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3" name="Text Box 41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4" name="Text Box 41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5" name="Text Box 41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6" name="Text Box 41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7" name="Text Box 42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8" name="Text Box 42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89" name="Text Box 42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0" name="Text Box 42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1" name="Text Box 42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2" name="Text Box 42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3" name="Text Box 42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4" name="Text Box 42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5" name="Text Box 42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6" name="Text Box 42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7" name="Text Box 42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8" name="Text Box 42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399" name="Text Box 42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0" name="Text Box 42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1" name="Text Box 42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2" name="Text Box 42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3" name="Text Box 42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4" name="Text Box 42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5" name="Text Box 42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6" name="Text Box 42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7" name="Text Box 42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8" name="Text Box 42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09" name="Text Box 42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0" name="Text Box 42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1" name="Text Box 42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2" name="Text Box 42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3" name="Text Box 42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4" name="Text Box 42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5" name="Text Box 42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6" name="Text Box 42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7" name="Text Box 42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8" name="Text Box 42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19" name="Text Box 42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0" name="Text Box 42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1" name="Text Box 42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2" name="Text Box 42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3" name="Text Box 42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4" name="Text Box 42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5" name="Text Box 42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6" name="Text Box 42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7" name="Text Box 42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8" name="Text Box 42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29" name="Text Box 42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0" name="Text Box 42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1" name="Text Box 42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2" name="Text Box 42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3" name="Text Box 42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4" name="Text Box 42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5" name="Text Box 42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6" name="Text Box 42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7" name="Text Box 42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8" name="Text Box 42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39" name="Text Box 42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0" name="Text Box 42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1" name="Text Box 42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2" name="Text Box 42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3" name="Text Box 42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4" name="Text Box 42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5" name="Text Box 42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6" name="Text Box 42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7" name="Text Box 42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8" name="Text Box 42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49" name="Text Box 42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0" name="Text Box 42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1" name="Text Box 42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2" name="Text Box 42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3" name="Text Box 42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4" name="Text Box 42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5" name="Text Box 42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6" name="Text Box 42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7" name="Text Box 42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8" name="Text Box 42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59" name="Text Box 42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0" name="Text Box 42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1" name="Text Box 42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2" name="Text Box 42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3" name="Text Box 42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4" name="Text Box 42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5" name="Text Box 42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6" name="Text Box 42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7" name="Text Box 42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8" name="Text Box 42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69" name="Text Box 42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0" name="Text Box 42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1" name="Text Box 42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2" name="Text Box 42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3" name="Text Box 42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4" name="Text Box 42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5" name="Text Box 42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6" name="Text Box 42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7" name="Text Box 42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8" name="Text Box 42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79" name="Text Box 42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0" name="Text Box 42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1" name="Text Box 42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2" name="Text Box 42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3" name="Text Box 42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4" name="Text Box 42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5" name="Text Box 42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6" name="Text Box 42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7" name="Text Box 43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8" name="Text Box 43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89" name="Text Box 43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0" name="Text Box 43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1" name="Text Box 43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2" name="Text Box 43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3" name="Text Box 43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4" name="Text Box 43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5" name="Text Box 43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6" name="Text Box 43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7" name="Text Box 43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8" name="Text Box 43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499" name="Text Box 43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0" name="Text Box 43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1" name="Text Box 43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2" name="Text Box 43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3" name="Text Box 43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4" name="Text Box 43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5" name="Text Box 43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6" name="Text Box 43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7" name="Text Box 43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8" name="Text Box 43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09" name="Text Box 43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0" name="Text Box 43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1" name="Text Box 43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2" name="Text Box 43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3" name="Text Box 43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4" name="Text Box 43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5" name="Text Box 43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6" name="Text Box 43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7" name="Text Box 43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8" name="Text Box 43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19" name="Text Box 43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0" name="Text Box 43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1" name="Text Box 43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2" name="Text Box 43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3" name="Text Box 43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4" name="Text Box 43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5" name="Text Box 43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6" name="Text Box 43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7" name="Text Box 43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8" name="Text Box 43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29" name="Text Box 43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0" name="Text Box 43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1" name="Text Box 43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2" name="Text Box 43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3" name="Text Box 43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4" name="Text Box 43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5" name="Text Box 43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6" name="Text Box 43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7" name="Text Box 43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8" name="Text Box 43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39" name="Text Box 43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0" name="Text Box 43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1" name="Text Box 43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2" name="Text Box 43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3" name="Text Box 43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4" name="Text Box 43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5" name="Text Box 43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6" name="Text Box 43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7" name="Text Box 43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8" name="Text Box 43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49" name="Text Box 43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0" name="Text Box 43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1" name="Text Box 43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2" name="Text Box 43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3" name="Text Box 43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4" name="Text Box 43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5" name="Text Box 43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6" name="Text Box 43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7" name="Text Box 43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8" name="Text Box 43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59" name="Text Box 43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0" name="Text Box 43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1" name="Text Box 43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2" name="Text Box 43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3" name="Text Box 43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4" name="Text Box 43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5" name="Text Box 43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6" name="Text Box 43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7" name="Text Box 43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8" name="Text Box 43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69" name="Text Box 43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0" name="Text Box 43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1" name="Text Box 43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2" name="Text Box 43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3" name="Text Box 43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4" name="Text Box 43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5" name="Text Box 43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6" name="Text Box 43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7" name="Text Box 43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8" name="Text Box 43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79" name="Text Box 43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0" name="Text Box 43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1" name="Text Box 43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2" name="Text Box 43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3" name="Text Box 43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4" name="Text Box 43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5" name="Text Box 43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6" name="Text Box 43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7" name="Text Box 44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8" name="Text Box 44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89" name="Text Box 44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0" name="Text Box 44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1" name="Text Box 44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2" name="Text Box 44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3" name="Text Box 44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4" name="Text Box 44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5" name="Text Box 44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6" name="Text Box 44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7" name="Text Box 44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8" name="Text Box 44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599" name="Text Box 44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0" name="Text Box 44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1" name="Text Box 44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2" name="Text Box 44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3" name="Text Box 44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4" name="Text Box 44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5" name="Text Box 44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6" name="Text Box 44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7" name="Text Box 44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8" name="Text Box 44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09" name="Text Box 44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0" name="Text Box 44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1" name="Text Box 44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2" name="Text Box 44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3" name="Text Box 44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4" name="Text Box 44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5" name="Text Box 44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6" name="Text Box 44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7" name="Text Box 44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8" name="Text Box 44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19" name="Text Box 44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0" name="Text Box 44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1" name="Text Box 44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2" name="Text Box 44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3" name="Text Box 44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4" name="Text Box 44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5" name="Text Box 44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6" name="Text Box 44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7" name="Text Box 44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8" name="Text Box 44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29" name="Text Box 44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0" name="Text Box 44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1" name="Text Box 44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2" name="Text Box 44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3" name="Text Box 44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4" name="Text Box 44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5" name="Text Box 44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6" name="Text Box 44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7" name="Text Box 44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8" name="Text Box 44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39" name="Text Box 44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0" name="Text Box 44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1" name="Text Box 44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2" name="Text Box 44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3" name="Text Box 44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4" name="Text Box 44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5" name="Text Box 44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6" name="Text Box 44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7" name="Text Box 44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8" name="Text Box 44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49" name="Text Box 44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0" name="Text Box 44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1" name="Text Box 44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2" name="Text Box 44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3" name="Text Box 44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4" name="Text Box 44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5" name="Text Box 44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6" name="Text Box 44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7" name="Text Box 44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8" name="Text Box 44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59" name="Text Box 44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0" name="Text Box 44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1" name="Text Box 44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2" name="Text Box 44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3" name="Text Box 44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4" name="Text Box 44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5" name="Text Box 44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6" name="Text Box 44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7" name="Text Box 44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8" name="Text Box 44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69" name="Text Box 44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0" name="Text Box 44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1" name="Text Box 44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2" name="Text Box 44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3" name="Text Box 44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4" name="Text Box 44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5" name="Text Box 44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6" name="Text Box 44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7" name="Text Box 44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8" name="Text Box 44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79" name="Text Box 44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0" name="Text Box 44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1" name="Text Box 44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2" name="Text Box 44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3" name="Text Box 44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4" name="Text Box 44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5" name="Text Box 44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6" name="Text Box 44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7" name="Text Box 45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8" name="Text Box 45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89" name="Text Box 45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0" name="Text Box 45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1" name="Text Box 45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2" name="Text Box 45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3" name="Text Box 45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4" name="Text Box 45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5" name="Text Box 45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6" name="Text Box 45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7" name="Text Box 45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8" name="Text Box 45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699" name="Text Box 45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0" name="Text Box 45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1" name="Text Box 45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2" name="Text Box 45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3" name="Text Box 45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4" name="Text Box 45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5" name="Text Box 45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6" name="Text Box 45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7" name="Text Box 45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8" name="Text Box 45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09" name="Text Box 45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0" name="Text Box 45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1" name="Text Box 45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2" name="Text Box 45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3" name="Text Box 45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4" name="Text Box 45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5" name="Text Box 45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6" name="Text Box 45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7" name="Text Box 45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8" name="Text Box 45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19" name="Text Box 45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0" name="Text Box 45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1" name="Text Box 45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2" name="Text Box 45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3" name="Text Box 45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4" name="Text Box 45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5" name="Text Box 45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6" name="Text Box 45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7" name="Text Box 45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8" name="Text Box 45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29" name="Text Box 45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0" name="Text Box 45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1" name="Text Box 45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2" name="Text Box 45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3" name="Text Box 45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4" name="Text Box 45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5" name="Text Box 45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6" name="Text Box 45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7" name="Text Box 45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8" name="Text Box 45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39" name="Text Box 45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0" name="Text Box 45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1" name="Text Box 45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2" name="Text Box 45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3" name="Text Box 45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4" name="Text Box 45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5" name="Text Box 45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6" name="Text Box 45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7" name="Text Box 45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8" name="Text Box 45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49" name="Text Box 45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0" name="Text Box 45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1" name="Text Box 45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2" name="Text Box 45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3" name="Text Box 45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4" name="Text Box 45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5" name="Text Box 45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6" name="Text Box 45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7" name="Text Box 45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8" name="Text Box 45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59" name="Text Box 45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0" name="Text Box 45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1" name="Text Box 45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2" name="Text Box 45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3" name="Text Box 45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4" name="Text Box 45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5" name="Text Box 45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6" name="Text Box 45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7" name="Text Box 45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8" name="Text Box 45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69" name="Text Box 45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0" name="Text Box 45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1" name="Text Box 45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2" name="Text Box 45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3" name="Text Box 45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4" name="Text Box 45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5" name="Text Box 45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6" name="Text Box 45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7" name="Text Box 45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8" name="Text Box 45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79" name="Text Box 45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0" name="Text Box 45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1" name="Text Box 45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2" name="Text Box 45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3" name="Text Box 45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4" name="Text Box 45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5" name="Text Box 45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6" name="Text Box 45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7" name="Text Box 46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8" name="Text Box 46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89" name="Text Box 46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0" name="Text Box 46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1" name="Text Box 46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2" name="Text Box 46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3" name="Text Box 46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4" name="Text Box 46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5" name="Text Box 46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6" name="Text Box 46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7" name="Text Box 46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8" name="Text Box 46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799" name="Text Box 46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0" name="Text Box 46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1" name="Text Box 46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2" name="Text Box 46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3" name="Text Box 46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4" name="Text Box 46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5" name="Text Box 46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6" name="Text Box 46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7" name="Text Box 46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8" name="Text Box 46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09" name="Text Box 46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0" name="Text Box 46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1" name="Text Box 46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2" name="Text Box 46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3" name="Text Box 46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4" name="Text Box 46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5" name="Text Box 46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6" name="Text Box 46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7" name="Text Box 46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8" name="Text Box 46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19" name="Text Box 46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0" name="Text Box 46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1" name="Text Box 46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2" name="Text Box 46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3" name="Text Box 46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4" name="Text Box 46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5" name="Text Box 46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6" name="Text Box 46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7" name="Text Box 46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8" name="Text Box 46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29" name="Text Box 46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0" name="Text Box 46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1" name="Text Box 46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2" name="Text Box 46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3" name="Text Box 46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4" name="Text Box 46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5" name="Text Box 46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6" name="Text Box 46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7" name="Text Box 46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8" name="Text Box 46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39" name="Text Box 46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0" name="Text Box 46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1" name="Text Box 46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2" name="Text Box 46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3" name="Text Box 46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4" name="Text Box 46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5" name="Text Box 46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6" name="Text Box 46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7" name="Text Box 46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8" name="Text Box 46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49" name="Text Box 46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0" name="Text Box 46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1" name="Text Box 46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2" name="Text Box 46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3" name="Text Box 46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4" name="Text Box 46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5" name="Text Box 46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6" name="Text Box 46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7" name="Text Box 46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8" name="Text Box 46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59" name="Text Box 46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0" name="Text Box 46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1" name="Text Box 46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2" name="Text Box 46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3" name="Text Box 46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4" name="Text Box 46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5" name="Text Box 46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6" name="Text Box 46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7" name="Text Box 46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8" name="Text Box 46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69" name="Text Box 46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0" name="Text Box 46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1" name="Text Box 46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2" name="Text Box 46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3" name="Text Box 46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4" name="Text Box 46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5" name="Text Box 46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6" name="Text Box 46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7" name="Text Box 46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8" name="Text Box 46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79" name="Text Box 46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0" name="Text Box 46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1" name="Text Box 46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2" name="Text Box 46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3" name="Text Box 46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4" name="Text Box 46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5" name="Text Box 46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6" name="Text Box 46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7" name="Text Box 47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8" name="Text Box 47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89" name="Text Box 47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0" name="Text Box 47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1" name="Text Box 47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2" name="Text Box 47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3" name="Text Box 47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4" name="Text Box 47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5" name="Text Box 47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6" name="Text Box 47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7" name="Text Box 47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8" name="Text Box 47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899" name="Text Box 47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0" name="Text Box 47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1" name="Text Box 47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2" name="Text Box 47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3" name="Text Box 47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4" name="Text Box 47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5" name="Text Box 47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6" name="Text Box 47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7" name="Text Box 47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8" name="Text Box 47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09" name="Text Box 47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0" name="Text Box 47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1" name="Text Box 47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2" name="Text Box 47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3" name="Text Box 47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4" name="Text Box 47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5" name="Text Box 47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6" name="Text Box 47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7" name="Text Box 47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8" name="Text Box 47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19" name="Text Box 47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0" name="Text Box 47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1" name="Text Box 47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2" name="Text Box 47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3" name="Text Box 47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4" name="Text Box 47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5" name="Text Box 47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6" name="Text Box 47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7" name="Text Box 47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8" name="Text Box 47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29" name="Text Box 47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0" name="Text Box 47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1" name="Text Box 47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2" name="Text Box 47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3" name="Text Box 47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4" name="Text Box 47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5" name="Text Box 47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6" name="Text Box 47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7" name="Text Box 47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8" name="Text Box 47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39" name="Text Box 47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0" name="Text Box 47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1" name="Text Box 47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2" name="Text Box 47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3" name="Text Box 47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4" name="Text Box 47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5" name="Text Box 47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6" name="Text Box 47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7" name="Text Box 47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8" name="Text Box 47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49" name="Text Box 47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0" name="Text Box 47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1" name="Text Box 47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2" name="Text Box 47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3" name="Text Box 47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4" name="Text Box 47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5" name="Text Box 47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6" name="Text Box 47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7" name="Text Box 47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8" name="Text Box 47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59" name="Text Box 47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0" name="Text Box 47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1" name="Text Box 47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2" name="Text Box 47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3" name="Text Box 47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4" name="Text Box 47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5" name="Text Box 47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6" name="Text Box 47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7" name="Text Box 47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8" name="Text Box 47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69" name="Text Box 47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0" name="Text Box 47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1" name="Text Box 47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2" name="Text Box 47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3" name="Text Box 47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4" name="Text Box 47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5" name="Text Box 47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6" name="Text Box 47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7" name="Text Box 47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8" name="Text Box 47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79" name="Text Box 47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0" name="Text Box 47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1" name="Text Box 47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2" name="Text Box 47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3" name="Text Box 47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4" name="Text Box 47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5" name="Text Box 47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6" name="Text Box 47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7" name="Text Box 48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8" name="Text Box 48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89" name="Text Box 48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0" name="Text Box 48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1" name="Text Box 48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2" name="Text Box 48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3" name="Text Box 48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4" name="Text Box 48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5" name="Text Box 48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6" name="Text Box 48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7" name="Text Box 48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8" name="Text Box 48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4999" name="Text Box 48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0" name="Text Box 48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1" name="Text Box 48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2" name="Text Box 48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3" name="Text Box 48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4" name="Text Box 48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5" name="Text Box 48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6" name="Text Box 48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7" name="Text Box 48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8" name="Text Box 48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09" name="Text Box 48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0" name="Text Box 48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1" name="Text Box 48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2" name="Text Box 48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3" name="Text Box 48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4" name="Text Box 48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5" name="Text Box 48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6" name="Text Box 48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7" name="Text Box 48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8" name="Text Box 48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19" name="Text Box 48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0" name="Text Box 48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1" name="Text Box 48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2" name="Text Box 48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3" name="Text Box 48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4" name="Text Box 48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5" name="Text Box 48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6" name="Text Box 48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7" name="Text Box 48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8" name="Text Box 48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29" name="Text Box 48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0" name="Text Box 48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1" name="Text Box 48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2" name="Text Box 48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3" name="Text Box 48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4" name="Text Box 48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5" name="Text Box 48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6" name="Text Box 48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7" name="Text Box 48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8" name="Text Box 48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39" name="Text Box 48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0" name="Text Box 48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1" name="Text Box 48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2" name="Text Box 48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3" name="Text Box 48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4" name="Text Box 48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5" name="Text Box 48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6" name="Text Box 48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7" name="Text Box 48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8" name="Text Box 48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49" name="Text Box 48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0" name="Text Box 48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1" name="Text Box 48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2" name="Text Box 48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3" name="Text Box 48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4" name="Text Box 48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5" name="Text Box 48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6" name="Text Box 48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7" name="Text Box 48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8" name="Text Box 48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59" name="Text Box 48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0" name="Text Box 48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1" name="Text Box 48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2" name="Text Box 48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3" name="Text Box 48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4" name="Text Box 48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5" name="Text Box 48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6" name="Text Box 48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7" name="Text Box 48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8" name="Text Box 48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69" name="Text Box 48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0" name="Text Box 48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1" name="Text Box 48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2" name="Text Box 48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3" name="Text Box 48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4" name="Text Box 48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5" name="Text Box 48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6" name="Text Box 48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7" name="Text Box 48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8" name="Text Box 48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79" name="Text Box 48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0" name="Text Box 48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1" name="Text Box 48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2" name="Text Box 48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3" name="Text Box 48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4" name="Text Box 48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5" name="Text Box 48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6" name="Text Box 48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7" name="Text Box 49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8" name="Text Box 49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89" name="Text Box 49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0" name="Text Box 49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1" name="Text Box 49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2" name="Text Box 49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3" name="Text Box 49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4" name="Text Box 49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5" name="Text Box 49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6" name="Text Box 49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7" name="Text Box 49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8" name="Text Box 49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099" name="Text Box 49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0" name="Text Box 49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1" name="Text Box 49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2" name="Text Box 49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3" name="Text Box 49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4" name="Text Box 49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5" name="Text Box 49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6" name="Text Box 49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7" name="Text Box 49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8" name="Text Box 49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09" name="Text Box 49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0" name="Text Box 49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1" name="Text Box 49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2" name="Text Box 49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3" name="Text Box 49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4" name="Text Box 49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5" name="Text Box 49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6" name="Text Box 49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7" name="Text Box 49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8" name="Text Box 49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19" name="Text Box 49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0" name="Text Box 49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1" name="Text Box 49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2" name="Text Box 49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3" name="Text Box 49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4" name="Text Box 49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5" name="Text Box 49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6" name="Text Box 49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7" name="Text Box 49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8" name="Text Box 49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29" name="Text Box 49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0" name="Text Box 49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1" name="Text Box 49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2" name="Text Box 49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3" name="Text Box 49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4" name="Text Box 49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5" name="Text Box 49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6" name="Text Box 49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7" name="Text Box 49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8" name="Text Box 49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39" name="Text Box 49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0" name="Text Box 49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1" name="Text Box 49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2" name="Text Box 49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3" name="Text Box 49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4" name="Text Box 49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5" name="Text Box 49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6" name="Text Box 49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7" name="Text Box 49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8" name="Text Box 49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49" name="Text Box 49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0" name="Text Box 49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1" name="Text Box 49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2" name="Text Box 49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3" name="Text Box 49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4" name="Text Box 49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5" name="Text Box 49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6" name="Text Box 49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7" name="Text Box 49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8" name="Text Box 49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59" name="Text Box 49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0" name="Text Box 49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1" name="Text Box 49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2" name="Text Box 49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3" name="Text Box 49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4" name="Text Box 49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5" name="Text Box 49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6" name="Text Box 49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7" name="Text Box 49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8" name="Text Box 49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69" name="Text Box 49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0" name="Text Box 49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1" name="Text Box 49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2" name="Text Box 49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3" name="Text Box 49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4" name="Text Box 49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5" name="Text Box 49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6" name="Text Box 49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7" name="Text Box 49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8" name="Text Box 49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79" name="Text Box 49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0" name="Text Box 49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1" name="Text Box 49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2" name="Text Box 49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3" name="Text Box 49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4" name="Text Box 49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5" name="Text Box 49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6" name="Text Box 49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7" name="Text Box 50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8" name="Text Box 50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89" name="Text Box 50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0" name="Text Box 50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1" name="Text Box 50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2" name="Text Box 50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3" name="Text Box 50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4" name="Text Box 50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5" name="Text Box 50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6" name="Text Box 50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7" name="Text Box 50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8" name="Text Box 50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199" name="Text Box 50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0" name="Text Box 50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1" name="Text Box 50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2" name="Text Box 501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3" name="Text Box 501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4" name="Text Box 501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5" name="Text Box 501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6" name="Text Box 501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7" name="Text Box 502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8" name="Text Box 502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09" name="Text Box 502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0" name="Text Box 502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1" name="Text Box 502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2" name="Text Box 502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3" name="Text Box 502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4" name="Text Box 502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5" name="Text Box 502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6" name="Text Box 502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7" name="Text Box 503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8" name="Text Box 503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19" name="Text Box 503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0" name="Text Box 503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1" name="Text Box 503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2" name="Text Box 503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3" name="Text Box 503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4" name="Text Box 503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5" name="Text Box 503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6" name="Text Box 503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7" name="Text Box 504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8" name="Text Box 504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29" name="Text Box 504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0" name="Text Box 504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1" name="Text Box 504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2" name="Text Box 504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3" name="Text Box 504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4" name="Text Box 504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5" name="Text Box 504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6" name="Text Box 504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7" name="Text Box 505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8" name="Text Box 505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39" name="Text Box 505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0" name="Text Box 505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1" name="Text Box 505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2" name="Text Box 505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3" name="Text Box 505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4" name="Text Box 505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5" name="Text Box 505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6" name="Text Box 505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7" name="Text Box 506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8" name="Text Box 506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49" name="Text Box 506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0" name="Text Box 506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1" name="Text Box 506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2" name="Text Box 506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3" name="Text Box 506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4" name="Text Box 506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5" name="Text Box 506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6" name="Text Box 506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7" name="Text Box 507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8" name="Text Box 507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59" name="Text Box 507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0" name="Text Box 507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1" name="Text Box 507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2" name="Text Box 507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3" name="Text Box 507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4" name="Text Box 507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5" name="Text Box 507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6" name="Text Box 507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7" name="Text Box 508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8" name="Text Box 508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69" name="Text Box 508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0" name="Text Box 508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1" name="Text Box 508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2" name="Text Box 508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3" name="Text Box 508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4" name="Text Box 508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5" name="Text Box 508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6" name="Text Box 508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7" name="Text Box 509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8" name="Text Box 509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79" name="Text Box 509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0" name="Text Box 509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1" name="Text Box 509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2" name="Text Box 509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3" name="Text Box 509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4" name="Text Box 509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5" name="Text Box 509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6" name="Text Box 509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7" name="Text Box 510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8" name="Text Box 510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89" name="Text Box 510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0" name="Text Box 510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1" name="Text Box 510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2" name="Text Box 5105"/>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3" name="Text Box 5106"/>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4" name="Text Box 5107"/>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5" name="Text Box 5108"/>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6" name="Text Box 5109"/>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7" name="Text Box 5110"/>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8" name="Text Box 5111"/>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299" name="Text Box 5112"/>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300" name="Text Box 5113"/>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1076</xdr:row>
      <xdr:rowOff>0</xdr:rowOff>
    </xdr:from>
    <xdr:to>
      <xdr:col>4</xdr:col>
      <xdr:colOff>85725</xdr:colOff>
      <xdr:row>1077</xdr:row>
      <xdr:rowOff>19050</xdr:rowOff>
    </xdr:to>
    <xdr:sp macro="" textlink="">
      <xdr:nvSpPr>
        <xdr:cNvPr id="5301" name="Text Box 5114"/>
        <xdr:cNvSpPr txBox="1">
          <a:spLocks noChangeArrowheads="1"/>
        </xdr:cNvSpPr>
      </xdr:nvSpPr>
      <xdr:spPr bwMode="auto">
        <a:xfrm>
          <a:off x="4815840" y="2049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2" name="Text Box 5428"/>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3" name="Text Box 5429"/>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4" name="Text Box 5430"/>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5" name="Text Box 5431"/>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6" name="Text Box 5432"/>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7" name="Text Box 5433"/>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8" name="Text Box 5434"/>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09" name="Text Box 5435"/>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0" name="Text Box 5436"/>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1" name="Text Box 5437"/>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2" name="Text Box 5438"/>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3" name="Text Box 5439"/>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4" name="Text Box 5440"/>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5" name="Text Box 5441"/>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6" name="Text Box 5442"/>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7" name="Text Box 5443"/>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8" name="Text Box 5444"/>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1075</xdr:row>
      <xdr:rowOff>0</xdr:rowOff>
    </xdr:from>
    <xdr:to>
      <xdr:col>4</xdr:col>
      <xdr:colOff>85725</xdr:colOff>
      <xdr:row>1076</xdr:row>
      <xdr:rowOff>19050</xdr:rowOff>
    </xdr:to>
    <xdr:sp macro="" textlink="">
      <xdr:nvSpPr>
        <xdr:cNvPr id="5319" name="Text Box 5445"/>
        <xdr:cNvSpPr txBox="1">
          <a:spLocks noChangeArrowheads="1"/>
        </xdr:cNvSpPr>
      </xdr:nvSpPr>
      <xdr:spPr bwMode="auto">
        <a:xfrm>
          <a:off x="4815840" y="2047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2517913</xdr:colOff>
      <xdr:row>1089</xdr:row>
      <xdr:rowOff>49696</xdr:rowOff>
    </xdr:from>
    <xdr:to>
      <xdr:col>3</xdr:col>
      <xdr:colOff>2603638</xdr:colOff>
      <xdr:row>1090</xdr:row>
      <xdr:rowOff>68746</xdr:rowOff>
    </xdr:to>
    <xdr:sp macro="" textlink="">
      <xdr:nvSpPr>
        <xdr:cNvPr id="5320" name="Text Box 5468"/>
        <xdr:cNvSpPr txBox="1">
          <a:spLocks noChangeArrowheads="1"/>
        </xdr:cNvSpPr>
      </xdr:nvSpPr>
      <xdr:spPr bwMode="auto">
        <a:xfrm>
          <a:off x="4651513" y="207504196"/>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2517913</xdr:colOff>
      <xdr:row>1088</xdr:row>
      <xdr:rowOff>49696</xdr:rowOff>
    </xdr:from>
    <xdr:ext cx="85725" cy="209550"/>
    <xdr:sp macro="" textlink="">
      <xdr:nvSpPr>
        <xdr:cNvPr id="5321" name="Text Box 5468"/>
        <xdr:cNvSpPr txBox="1">
          <a:spLocks noChangeArrowheads="1"/>
        </xdr:cNvSpPr>
      </xdr:nvSpPr>
      <xdr:spPr bwMode="auto">
        <a:xfrm>
          <a:off x="4651513" y="207313696"/>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6"/>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s>
  <sheetData>
    <row r="1" spans="1:5" ht="15" customHeight="1" x14ac:dyDescent="0.3">
      <c r="A1" s="36" t="s">
        <v>30</v>
      </c>
    </row>
    <row r="2" spans="1:5" ht="15" customHeight="1" x14ac:dyDescent="0.25">
      <c r="A2" s="186" t="s">
        <v>31</v>
      </c>
      <c r="B2" s="186"/>
      <c r="C2" s="186"/>
      <c r="D2" s="186"/>
      <c r="E2" s="186"/>
    </row>
    <row r="3" spans="1:5" ht="15" customHeight="1" x14ac:dyDescent="0.25">
      <c r="A3" s="186" t="s">
        <v>32</v>
      </c>
      <c r="B3" s="186"/>
      <c r="C3" s="186"/>
      <c r="D3" s="186"/>
      <c r="E3" s="186"/>
    </row>
    <row r="4" spans="1:5" ht="15" customHeight="1" x14ac:dyDescent="0.25">
      <c r="A4" s="183" t="s">
        <v>33</v>
      </c>
      <c r="B4" s="183"/>
      <c r="C4" s="183"/>
      <c r="D4" s="183"/>
      <c r="E4" s="183"/>
    </row>
    <row r="5" spans="1:5" ht="15" customHeight="1" x14ac:dyDescent="0.25">
      <c r="A5" s="183"/>
      <c r="B5" s="183"/>
      <c r="C5" s="183"/>
      <c r="D5" s="183"/>
      <c r="E5" s="183"/>
    </row>
    <row r="6" spans="1:5" ht="15" customHeight="1" x14ac:dyDescent="0.25">
      <c r="A6" s="183"/>
      <c r="B6" s="183"/>
      <c r="C6" s="183"/>
      <c r="D6" s="183"/>
      <c r="E6" s="183"/>
    </row>
    <row r="7" spans="1:5" ht="15" customHeight="1" x14ac:dyDescent="0.25">
      <c r="A7" s="183"/>
      <c r="B7" s="183"/>
      <c r="C7" s="183"/>
      <c r="D7" s="183"/>
      <c r="E7" s="183"/>
    </row>
    <row r="8" spans="1:5" ht="15" customHeight="1" x14ac:dyDescent="0.25">
      <c r="A8" s="183"/>
      <c r="B8" s="183"/>
      <c r="C8" s="183"/>
      <c r="D8" s="183"/>
      <c r="E8" s="183"/>
    </row>
    <row r="9" spans="1:5" ht="15" customHeight="1" x14ac:dyDescent="0.25">
      <c r="A9" s="37"/>
      <c r="B9" s="37"/>
      <c r="C9" s="37"/>
      <c r="D9" s="37"/>
      <c r="E9" s="37"/>
    </row>
    <row r="10" spans="1:5" ht="15" customHeight="1" x14ac:dyDescent="0.25">
      <c r="A10" s="38" t="s">
        <v>1</v>
      </c>
      <c r="B10" s="39"/>
      <c r="C10" s="39"/>
      <c r="D10" s="39"/>
      <c r="E10" s="39"/>
    </row>
    <row r="11" spans="1:5" ht="15" customHeight="1" x14ac:dyDescent="0.25">
      <c r="A11" s="40" t="s">
        <v>34</v>
      </c>
      <c r="B11" s="39"/>
      <c r="C11" s="39"/>
      <c r="D11" s="39"/>
      <c r="E11" s="41" t="s">
        <v>35</v>
      </c>
    </row>
    <row r="12" spans="1:5" ht="15" customHeight="1" x14ac:dyDescent="0.25">
      <c r="A12" s="42"/>
      <c r="B12" s="38"/>
      <c r="C12" s="39"/>
      <c r="D12" s="39"/>
      <c r="E12" s="43"/>
    </row>
    <row r="13" spans="1:5" ht="15" customHeight="1" x14ac:dyDescent="0.25">
      <c r="B13" s="44" t="s">
        <v>36</v>
      </c>
      <c r="C13" s="44" t="s">
        <v>37</v>
      </c>
      <c r="D13" s="45" t="s">
        <v>38</v>
      </c>
      <c r="E13" s="44" t="s">
        <v>39</v>
      </c>
    </row>
    <row r="14" spans="1:5" ht="15" customHeight="1" x14ac:dyDescent="0.25">
      <c r="B14" s="46">
        <v>33024</v>
      </c>
      <c r="C14" s="47"/>
      <c r="D14" s="48" t="s">
        <v>40</v>
      </c>
      <c r="E14" s="49">
        <v>33132</v>
      </c>
    </row>
    <row r="15" spans="1:5" ht="15" customHeight="1" x14ac:dyDescent="0.25">
      <c r="B15" s="50"/>
      <c r="C15" s="51" t="s">
        <v>41</v>
      </c>
      <c r="D15" s="52"/>
      <c r="E15" s="53">
        <f>SUM(E14:E14)</f>
        <v>33132</v>
      </c>
    </row>
    <row r="16" spans="1:5" ht="15" customHeight="1" x14ac:dyDescent="0.3">
      <c r="A16" s="54"/>
      <c r="B16" s="55"/>
      <c r="C16" s="55"/>
      <c r="D16" s="55"/>
      <c r="E16" s="55"/>
    </row>
    <row r="17" spans="1:5" ht="15" customHeight="1" x14ac:dyDescent="0.25">
      <c r="A17" s="38" t="s">
        <v>17</v>
      </c>
      <c r="B17" s="39"/>
      <c r="C17" s="39"/>
      <c r="D17" s="39"/>
      <c r="E17" s="42"/>
    </row>
    <row r="18" spans="1:5" ht="15" customHeight="1" x14ac:dyDescent="0.25">
      <c r="A18" s="40" t="s">
        <v>34</v>
      </c>
      <c r="B18" s="39"/>
      <c r="C18" s="39"/>
      <c r="D18" s="39"/>
      <c r="E18" s="41" t="s">
        <v>35</v>
      </c>
    </row>
    <row r="19" spans="1:5" ht="15" customHeight="1" x14ac:dyDescent="0.25">
      <c r="A19" s="42"/>
      <c r="B19" s="56"/>
      <c r="C19" s="39"/>
      <c r="D19" s="55"/>
      <c r="E19" s="57"/>
    </row>
    <row r="20" spans="1:5" ht="15" customHeight="1" x14ac:dyDescent="0.25">
      <c r="B20" s="58"/>
      <c r="C20" s="44" t="s">
        <v>37</v>
      </c>
      <c r="D20" s="59" t="s">
        <v>42</v>
      </c>
      <c r="E20" s="44" t="s">
        <v>39</v>
      </c>
    </row>
    <row r="21" spans="1:5" ht="15" customHeight="1" x14ac:dyDescent="0.25">
      <c r="B21" s="60"/>
      <c r="C21" s="61">
        <v>3113</v>
      </c>
      <c r="D21" s="62" t="s">
        <v>43</v>
      </c>
      <c r="E21" s="63">
        <v>14788</v>
      </c>
    </row>
    <row r="22" spans="1:5" ht="15" customHeight="1" x14ac:dyDescent="0.25">
      <c r="B22" s="64"/>
      <c r="C22" s="51" t="s">
        <v>41</v>
      </c>
      <c r="D22" s="65"/>
      <c r="E22" s="66">
        <f>SUM(E21:E21)</f>
        <v>14788</v>
      </c>
    </row>
    <row r="23" spans="1:5" ht="15" customHeight="1" x14ac:dyDescent="0.25"/>
    <row r="24" spans="1:5" ht="15" customHeight="1" x14ac:dyDescent="0.25">
      <c r="B24" s="44" t="s">
        <v>36</v>
      </c>
      <c r="C24" s="44" t="s">
        <v>37</v>
      </c>
      <c r="D24" s="45" t="s">
        <v>38</v>
      </c>
      <c r="E24" s="44" t="s">
        <v>39</v>
      </c>
    </row>
    <row r="25" spans="1:5" ht="15" customHeight="1" x14ac:dyDescent="0.25">
      <c r="B25" s="46">
        <v>33024</v>
      </c>
      <c r="C25" s="47"/>
      <c r="D25" s="48" t="s">
        <v>44</v>
      </c>
      <c r="E25" s="49">
        <v>18344</v>
      </c>
    </row>
    <row r="26" spans="1:5" ht="15" customHeight="1" x14ac:dyDescent="0.25">
      <c r="B26" s="50"/>
      <c r="C26" s="51" t="s">
        <v>41</v>
      </c>
      <c r="D26" s="52"/>
      <c r="E26" s="53">
        <f>SUM(E25:E25)</f>
        <v>18344</v>
      </c>
    </row>
    <row r="27" spans="1:5" ht="15" customHeight="1" x14ac:dyDescent="0.25"/>
    <row r="28" spans="1:5" ht="15" customHeight="1" x14ac:dyDescent="0.25"/>
    <row r="29" spans="1:5" ht="15" customHeight="1" x14ac:dyDescent="0.3">
      <c r="A29" s="36" t="s">
        <v>45</v>
      </c>
    </row>
    <row r="30" spans="1:5" ht="15" customHeight="1" x14ac:dyDescent="0.25">
      <c r="A30" s="186" t="s">
        <v>31</v>
      </c>
      <c r="B30" s="186"/>
      <c r="C30" s="186"/>
      <c r="D30" s="186"/>
      <c r="E30" s="186"/>
    </row>
    <row r="31" spans="1:5" ht="15" customHeight="1" x14ac:dyDescent="0.25">
      <c r="A31" s="186" t="s">
        <v>32</v>
      </c>
      <c r="B31" s="186"/>
      <c r="C31" s="186"/>
      <c r="D31" s="186"/>
      <c r="E31" s="186"/>
    </row>
    <row r="32" spans="1:5" ht="15" customHeight="1" x14ac:dyDescent="0.25">
      <c r="A32" s="183" t="s">
        <v>46</v>
      </c>
      <c r="B32" s="183"/>
      <c r="C32" s="183"/>
      <c r="D32" s="183"/>
      <c r="E32" s="183"/>
    </row>
    <row r="33" spans="1:5" ht="15" customHeight="1" x14ac:dyDescent="0.25">
      <c r="A33" s="183"/>
      <c r="B33" s="183"/>
      <c r="C33" s="183"/>
      <c r="D33" s="183"/>
      <c r="E33" s="183"/>
    </row>
    <row r="34" spans="1:5" ht="15" customHeight="1" x14ac:dyDescent="0.25">
      <c r="A34" s="183"/>
      <c r="B34" s="183"/>
      <c r="C34" s="183"/>
      <c r="D34" s="183"/>
      <c r="E34" s="183"/>
    </row>
    <row r="35" spans="1:5" ht="15" customHeight="1" x14ac:dyDescent="0.25">
      <c r="A35" s="183"/>
      <c r="B35" s="183"/>
      <c r="C35" s="183"/>
      <c r="D35" s="183"/>
      <c r="E35" s="183"/>
    </row>
    <row r="36" spans="1:5" ht="15" customHeight="1" x14ac:dyDescent="0.25">
      <c r="A36" s="183"/>
      <c r="B36" s="183"/>
      <c r="C36" s="183"/>
      <c r="D36" s="183"/>
      <c r="E36" s="183"/>
    </row>
    <row r="37" spans="1:5" ht="15" customHeight="1" x14ac:dyDescent="0.25">
      <c r="A37" s="37"/>
      <c r="B37" s="37"/>
      <c r="C37" s="37"/>
      <c r="D37" s="37"/>
      <c r="E37" s="37"/>
    </row>
    <row r="38" spans="1:5" ht="15" customHeight="1" x14ac:dyDescent="0.25">
      <c r="A38" s="38" t="s">
        <v>1</v>
      </c>
      <c r="B38" s="39"/>
      <c r="C38" s="39"/>
      <c r="D38" s="39"/>
      <c r="E38" s="39"/>
    </row>
    <row r="39" spans="1:5" ht="15" customHeight="1" x14ac:dyDescent="0.25">
      <c r="A39" s="40" t="s">
        <v>34</v>
      </c>
      <c r="B39" s="39"/>
      <c r="C39" s="39"/>
      <c r="D39" s="39"/>
      <c r="E39" s="41" t="s">
        <v>35</v>
      </c>
    </row>
    <row r="40" spans="1:5" ht="15" customHeight="1" x14ac:dyDescent="0.25">
      <c r="A40" s="42"/>
      <c r="B40" s="38"/>
      <c r="C40" s="39"/>
      <c r="D40" s="39"/>
      <c r="E40" s="43"/>
    </row>
    <row r="41" spans="1:5" ht="15" customHeight="1" x14ac:dyDescent="0.25">
      <c r="B41" s="44" t="s">
        <v>36</v>
      </c>
      <c r="C41" s="44" t="s">
        <v>37</v>
      </c>
      <c r="D41" s="45" t="s">
        <v>38</v>
      </c>
      <c r="E41" s="44" t="s">
        <v>39</v>
      </c>
    </row>
    <row r="42" spans="1:5" ht="15" customHeight="1" x14ac:dyDescent="0.25">
      <c r="B42" s="46">
        <v>33025</v>
      </c>
      <c r="C42" s="47"/>
      <c r="D42" s="48" t="s">
        <v>40</v>
      </c>
      <c r="E42" s="49">
        <v>528500</v>
      </c>
    </row>
    <row r="43" spans="1:5" ht="15" customHeight="1" x14ac:dyDescent="0.25">
      <c r="B43" s="50"/>
      <c r="C43" s="51" t="s">
        <v>41</v>
      </c>
      <c r="D43" s="52"/>
      <c r="E43" s="53">
        <f>SUM(E42:E42)</f>
        <v>528500</v>
      </c>
    </row>
    <row r="44" spans="1:5" ht="15" customHeight="1" x14ac:dyDescent="0.3">
      <c r="A44" s="54"/>
      <c r="B44" s="55"/>
      <c r="C44" s="55"/>
      <c r="D44" s="55"/>
      <c r="E44" s="55"/>
    </row>
    <row r="45" spans="1:5" ht="15" customHeight="1" x14ac:dyDescent="0.25">
      <c r="A45" s="38" t="s">
        <v>17</v>
      </c>
      <c r="B45" s="39"/>
      <c r="C45" s="39"/>
      <c r="D45" s="39"/>
      <c r="E45" s="42"/>
    </row>
    <row r="46" spans="1:5" ht="15" customHeight="1" x14ac:dyDescent="0.25">
      <c r="A46" s="40" t="s">
        <v>34</v>
      </c>
      <c r="B46" s="39"/>
      <c r="C46" s="39"/>
      <c r="D46" s="39"/>
      <c r="E46" s="41" t="s">
        <v>35</v>
      </c>
    </row>
    <row r="47" spans="1:5" ht="15" customHeight="1" x14ac:dyDescent="0.25">
      <c r="A47" s="42"/>
      <c r="B47" s="38"/>
      <c r="C47" s="39"/>
      <c r="D47" s="39"/>
      <c r="E47" s="43"/>
    </row>
    <row r="48" spans="1:5" ht="15" customHeight="1" x14ac:dyDescent="0.25">
      <c r="B48" s="44" t="s">
        <v>36</v>
      </c>
      <c r="C48" s="44" t="s">
        <v>37</v>
      </c>
      <c r="D48" s="45" t="s">
        <v>38</v>
      </c>
      <c r="E48" s="44" t="s">
        <v>39</v>
      </c>
    </row>
    <row r="49" spans="1:5" ht="15" customHeight="1" x14ac:dyDescent="0.25">
      <c r="B49" s="46">
        <v>33025</v>
      </c>
      <c r="C49" s="47"/>
      <c r="D49" s="67" t="s">
        <v>44</v>
      </c>
      <c r="E49" s="49">
        <v>294600</v>
      </c>
    </row>
    <row r="50" spans="1:5" ht="15" customHeight="1" x14ac:dyDescent="0.25">
      <c r="B50" s="50"/>
      <c r="C50" s="51" t="s">
        <v>41</v>
      </c>
      <c r="D50" s="52"/>
      <c r="E50" s="53">
        <f>SUM(E49:E49)</f>
        <v>294600</v>
      </c>
    </row>
    <row r="51" spans="1:5" ht="15" customHeight="1" x14ac:dyDescent="0.25"/>
    <row r="52" spans="1:5" ht="15" customHeight="1" x14ac:dyDescent="0.25"/>
    <row r="53" spans="1:5" ht="15" customHeight="1" x14ac:dyDescent="0.25"/>
    <row r="54" spans="1:5" ht="15" customHeight="1" x14ac:dyDescent="0.25"/>
    <row r="55" spans="1:5" ht="15" customHeight="1" x14ac:dyDescent="0.25">
      <c r="C55" s="68" t="s">
        <v>37</v>
      </c>
      <c r="D55" s="69" t="s">
        <v>42</v>
      </c>
      <c r="E55" s="70" t="s">
        <v>39</v>
      </c>
    </row>
    <row r="56" spans="1:5" ht="15" customHeight="1" x14ac:dyDescent="0.25">
      <c r="C56" s="71">
        <v>3111</v>
      </c>
      <c r="D56" s="62" t="s">
        <v>43</v>
      </c>
      <c r="E56" s="72">
        <v>6700</v>
      </c>
    </row>
    <row r="57" spans="1:5" ht="15" customHeight="1" x14ac:dyDescent="0.25">
      <c r="C57" s="71">
        <v>3113</v>
      </c>
      <c r="D57" s="62" t="s">
        <v>43</v>
      </c>
      <c r="E57" s="72">
        <v>169500</v>
      </c>
    </row>
    <row r="58" spans="1:5" ht="15" customHeight="1" x14ac:dyDescent="0.25">
      <c r="C58" s="71">
        <v>3117</v>
      </c>
      <c r="D58" s="62" t="s">
        <v>43</v>
      </c>
      <c r="E58" s="72">
        <v>57700</v>
      </c>
    </row>
    <row r="59" spans="1:5" ht="15" customHeight="1" x14ac:dyDescent="0.25">
      <c r="C59" s="73" t="s">
        <v>41</v>
      </c>
      <c r="D59" s="74"/>
      <c r="E59" s="75">
        <f>SUM(E56:E58)</f>
        <v>233900</v>
      </c>
    </row>
    <row r="60" spans="1:5" ht="15" customHeight="1" x14ac:dyDescent="0.25"/>
    <row r="61" spans="1:5" ht="15" customHeight="1" x14ac:dyDescent="0.25"/>
    <row r="62" spans="1:5" ht="15" customHeight="1" x14ac:dyDescent="0.3">
      <c r="A62" s="36" t="s">
        <v>47</v>
      </c>
    </row>
    <row r="63" spans="1:5" ht="15" customHeight="1" x14ac:dyDescent="0.25">
      <c r="A63" s="187" t="s">
        <v>31</v>
      </c>
      <c r="B63" s="187"/>
      <c r="C63" s="187"/>
      <c r="D63" s="187"/>
      <c r="E63" s="187"/>
    </row>
    <row r="64" spans="1:5" ht="15" customHeight="1" x14ac:dyDescent="0.25">
      <c r="A64" s="186" t="s">
        <v>48</v>
      </c>
      <c r="B64" s="186"/>
      <c r="C64" s="186"/>
      <c r="D64" s="186"/>
      <c r="E64" s="186"/>
    </row>
    <row r="65" spans="1:5" ht="15" customHeight="1" x14ac:dyDescent="0.25">
      <c r="A65" s="183" t="s">
        <v>49</v>
      </c>
      <c r="B65" s="183"/>
      <c r="C65" s="183"/>
      <c r="D65" s="183"/>
      <c r="E65" s="183"/>
    </row>
    <row r="66" spans="1:5" ht="15" customHeight="1" x14ac:dyDescent="0.25">
      <c r="A66" s="183"/>
      <c r="B66" s="183"/>
      <c r="C66" s="183"/>
      <c r="D66" s="183"/>
      <c r="E66" s="183"/>
    </row>
    <row r="67" spans="1:5" ht="15" customHeight="1" x14ac:dyDescent="0.25">
      <c r="A67" s="183"/>
      <c r="B67" s="183"/>
      <c r="C67" s="183"/>
      <c r="D67" s="183"/>
      <c r="E67" s="183"/>
    </row>
    <row r="68" spans="1:5" ht="15" customHeight="1" x14ac:dyDescent="0.25">
      <c r="A68" s="183"/>
      <c r="B68" s="183"/>
      <c r="C68" s="183"/>
      <c r="D68" s="183"/>
      <c r="E68" s="183"/>
    </row>
    <row r="69" spans="1:5" ht="15" customHeight="1" x14ac:dyDescent="0.25">
      <c r="A69" s="183"/>
      <c r="B69" s="183"/>
      <c r="C69" s="183"/>
      <c r="D69" s="183"/>
      <c r="E69" s="183"/>
    </row>
    <row r="70" spans="1:5" ht="15" customHeight="1" x14ac:dyDescent="0.25">
      <c r="A70" s="76"/>
      <c r="B70" s="76"/>
      <c r="C70" s="76"/>
      <c r="D70" s="76"/>
      <c r="E70" s="76"/>
    </row>
    <row r="71" spans="1:5" ht="15" customHeight="1" x14ac:dyDescent="0.25">
      <c r="A71" s="38" t="s">
        <v>1</v>
      </c>
      <c r="B71" s="39"/>
      <c r="C71" s="39"/>
      <c r="D71" s="39"/>
      <c r="E71" s="39"/>
    </row>
    <row r="72" spans="1:5" ht="15" customHeight="1" x14ac:dyDescent="0.25">
      <c r="A72" s="40" t="s">
        <v>50</v>
      </c>
      <c r="B72" s="77"/>
      <c r="C72" s="77"/>
      <c r="D72" s="77"/>
      <c r="E72" s="77" t="s">
        <v>51</v>
      </c>
    </row>
    <row r="73" spans="1:5" ht="15" customHeight="1" x14ac:dyDescent="0.25">
      <c r="A73" s="42"/>
      <c r="B73" s="38"/>
      <c r="C73" s="39"/>
      <c r="D73" s="39"/>
      <c r="E73" s="43"/>
    </row>
    <row r="74" spans="1:5" ht="15" customHeight="1" x14ac:dyDescent="0.25">
      <c r="B74" s="44" t="s">
        <v>36</v>
      </c>
      <c r="C74" s="44" t="s">
        <v>37</v>
      </c>
      <c r="D74" s="45" t="s">
        <v>38</v>
      </c>
      <c r="E74" s="44" t="s">
        <v>39</v>
      </c>
    </row>
    <row r="75" spans="1:5" ht="15" customHeight="1" x14ac:dyDescent="0.25">
      <c r="B75" s="46">
        <v>13305</v>
      </c>
      <c r="C75" s="47"/>
      <c r="D75" s="48" t="s">
        <v>40</v>
      </c>
      <c r="E75" s="49">
        <v>24992000</v>
      </c>
    </row>
    <row r="76" spans="1:5" ht="15" customHeight="1" x14ac:dyDescent="0.25">
      <c r="B76" s="50"/>
      <c r="C76" s="51" t="s">
        <v>41</v>
      </c>
      <c r="D76" s="52"/>
      <c r="E76" s="53">
        <f>SUM(E75:E75)</f>
        <v>24992000</v>
      </c>
    </row>
    <row r="77" spans="1:5" ht="15" customHeight="1" x14ac:dyDescent="0.25"/>
    <row r="78" spans="1:5" ht="15" customHeight="1" x14ac:dyDescent="0.25"/>
    <row r="79" spans="1:5" ht="15" customHeight="1" x14ac:dyDescent="0.25">
      <c r="A79" s="38" t="s">
        <v>17</v>
      </c>
      <c r="B79" s="39"/>
      <c r="C79" s="39"/>
      <c r="D79" s="39"/>
      <c r="E79" s="42"/>
    </row>
    <row r="80" spans="1:5" ht="15" customHeight="1" x14ac:dyDescent="0.25">
      <c r="A80" s="78" t="s">
        <v>52</v>
      </c>
      <c r="B80" s="77"/>
      <c r="C80" s="77"/>
      <c r="D80" s="77"/>
      <c r="E80" s="77" t="s">
        <v>53</v>
      </c>
    </row>
    <row r="81" spans="1:5" ht="15" customHeight="1" x14ac:dyDescent="0.25">
      <c r="A81" s="42"/>
      <c r="B81" s="38"/>
      <c r="C81" s="39"/>
      <c r="D81" s="39"/>
      <c r="E81" s="43"/>
    </row>
    <row r="82" spans="1:5" ht="15" customHeight="1" x14ac:dyDescent="0.25">
      <c r="B82" s="44" t="s">
        <v>36</v>
      </c>
      <c r="C82" s="44" t="s">
        <v>37</v>
      </c>
      <c r="D82" s="45" t="s">
        <v>38</v>
      </c>
      <c r="E82" s="44" t="s">
        <v>39</v>
      </c>
    </row>
    <row r="83" spans="1:5" ht="15" customHeight="1" x14ac:dyDescent="0.25">
      <c r="B83" s="79">
        <v>13305</v>
      </c>
      <c r="C83" s="80"/>
      <c r="D83" s="67" t="s">
        <v>54</v>
      </c>
      <c r="E83" s="49">
        <v>24992000</v>
      </c>
    </row>
    <row r="84" spans="1:5" ht="15" customHeight="1" x14ac:dyDescent="0.25">
      <c r="B84" s="81"/>
      <c r="C84" s="51" t="s">
        <v>41</v>
      </c>
      <c r="D84" s="52"/>
      <c r="E84" s="53">
        <f>SUM(E83:E83)</f>
        <v>24992000</v>
      </c>
    </row>
    <row r="85" spans="1:5" ht="15" customHeight="1" x14ac:dyDescent="0.25"/>
    <row r="86" spans="1:5" ht="15" customHeight="1" x14ac:dyDescent="0.25"/>
    <row r="87" spans="1:5" ht="15" customHeight="1" x14ac:dyDescent="0.3">
      <c r="A87" s="36" t="s">
        <v>55</v>
      </c>
    </row>
    <row r="88" spans="1:5" ht="15" customHeight="1" x14ac:dyDescent="0.25">
      <c r="A88" s="186" t="s">
        <v>31</v>
      </c>
      <c r="B88" s="186"/>
      <c r="C88" s="186"/>
      <c r="D88" s="186"/>
      <c r="E88" s="186"/>
    </row>
    <row r="89" spans="1:5" ht="15" customHeight="1" x14ac:dyDescent="0.25">
      <c r="A89" s="186" t="s">
        <v>56</v>
      </c>
      <c r="B89" s="186"/>
      <c r="C89" s="186"/>
      <c r="D89" s="186"/>
      <c r="E89" s="186"/>
    </row>
    <row r="90" spans="1:5" ht="15" customHeight="1" x14ac:dyDescent="0.25">
      <c r="A90" s="185" t="s">
        <v>57</v>
      </c>
      <c r="B90" s="185"/>
      <c r="C90" s="185"/>
      <c r="D90" s="185"/>
      <c r="E90" s="185"/>
    </row>
    <row r="91" spans="1:5" ht="15" customHeight="1" x14ac:dyDescent="0.25">
      <c r="A91" s="185"/>
      <c r="B91" s="185"/>
      <c r="C91" s="185"/>
      <c r="D91" s="185"/>
      <c r="E91" s="185"/>
    </row>
    <row r="92" spans="1:5" ht="15" customHeight="1" x14ac:dyDescent="0.25">
      <c r="A92" s="185"/>
      <c r="B92" s="185"/>
      <c r="C92" s="185"/>
      <c r="D92" s="185"/>
      <c r="E92" s="185"/>
    </row>
    <row r="93" spans="1:5" ht="15" customHeight="1" x14ac:dyDescent="0.25">
      <c r="A93" s="185"/>
      <c r="B93" s="185"/>
      <c r="C93" s="185"/>
      <c r="D93" s="185"/>
      <c r="E93" s="185"/>
    </row>
    <row r="94" spans="1:5" ht="15" customHeight="1" x14ac:dyDescent="0.25">
      <c r="A94" s="185"/>
      <c r="B94" s="185"/>
      <c r="C94" s="185"/>
      <c r="D94" s="185"/>
      <c r="E94" s="185"/>
    </row>
    <row r="95" spans="1:5" ht="15" customHeight="1" x14ac:dyDescent="0.25">
      <c r="A95" s="82"/>
      <c r="B95" s="83"/>
      <c r="C95" s="82"/>
      <c r="D95" s="82"/>
      <c r="E95" s="82"/>
    </row>
    <row r="96" spans="1:5" ht="15" customHeight="1" x14ac:dyDescent="0.25">
      <c r="A96" s="84" t="s">
        <v>1</v>
      </c>
      <c r="B96" s="85"/>
      <c r="C96" s="86"/>
      <c r="D96" s="86"/>
      <c r="E96" s="86"/>
    </row>
    <row r="97" spans="1:5" ht="15" customHeight="1" x14ac:dyDescent="0.25">
      <c r="A97" s="78" t="s">
        <v>50</v>
      </c>
      <c r="B97" s="85"/>
      <c r="C97" s="86"/>
      <c r="D97" s="86"/>
      <c r="E97" s="87" t="s">
        <v>51</v>
      </c>
    </row>
    <row r="98" spans="1:5" ht="15" customHeight="1" x14ac:dyDescent="0.25">
      <c r="B98" s="88"/>
      <c r="C98" s="86"/>
      <c r="D98" s="86"/>
      <c r="E98" s="89"/>
    </row>
    <row r="99" spans="1:5" ht="15" customHeight="1" x14ac:dyDescent="0.25">
      <c r="B99" s="68" t="s">
        <v>36</v>
      </c>
      <c r="C99" s="68" t="s">
        <v>37</v>
      </c>
      <c r="D99" s="69" t="s">
        <v>38</v>
      </c>
      <c r="E99" s="44" t="s">
        <v>39</v>
      </c>
    </row>
    <row r="100" spans="1:5" ht="15" customHeight="1" x14ac:dyDescent="0.25">
      <c r="B100" s="90">
        <v>98297</v>
      </c>
      <c r="C100" s="91"/>
      <c r="D100" s="92" t="s">
        <v>58</v>
      </c>
      <c r="E100" s="93">
        <v>141016.46</v>
      </c>
    </row>
    <row r="101" spans="1:5" ht="15" customHeight="1" x14ac:dyDescent="0.25">
      <c r="B101" s="94"/>
      <c r="C101" s="73" t="s">
        <v>41</v>
      </c>
      <c r="D101" s="74"/>
      <c r="E101" s="75">
        <f>SUM(E100:E100)</f>
        <v>141016.46</v>
      </c>
    </row>
    <row r="102" spans="1:5" ht="15" customHeight="1" x14ac:dyDescent="0.25">
      <c r="A102" s="95"/>
      <c r="B102" s="96"/>
      <c r="C102" s="95"/>
      <c r="D102" s="95"/>
    </row>
    <row r="103" spans="1:5" ht="15" customHeight="1" x14ac:dyDescent="0.25">
      <c r="A103" s="95"/>
      <c r="B103" s="96"/>
      <c r="C103" s="95"/>
      <c r="D103" s="95"/>
    </row>
    <row r="104" spans="1:5" ht="15" customHeight="1" x14ac:dyDescent="0.25">
      <c r="A104" s="95"/>
      <c r="B104" s="96"/>
      <c r="C104" s="95"/>
      <c r="D104" s="95"/>
    </row>
    <row r="105" spans="1:5" ht="15" customHeight="1" x14ac:dyDescent="0.25">
      <c r="A105" s="95"/>
      <c r="B105" s="96"/>
      <c r="C105" s="95"/>
      <c r="D105" s="95"/>
    </row>
    <row r="106" spans="1:5" ht="15" customHeight="1" x14ac:dyDescent="0.25">
      <c r="A106" s="95"/>
      <c r="B106" s="96"/>
      <c r="C106" s="95"/>
      <c r="D106" s="95"/>
    </row>
    <row r="107" spans="1:5" ht="15" customHeight="1" x14ac:dyDescent="0.25">
      <c r="A107" s="84" t="s">
        <v>17</v>
      </c>
      <c r="B107" s="85"/>
      <c r="C107" s="86"/>
      <c r="D107" s="86"/>
      <c r="E107" s="86"/>
    </row>
    <row r="108" spans="1:5" ht="15" customHeight="1" x14ac:dyDescent="0.25">
      <c r="A108" s="78" t="s">
        <v>59</v>
      </c>
      <c r="B108" s="97"/>
      <c r="E108" t="s">
        <v>60</v>
      </c>
    </row>
    <row r="109" spans="1:5" ht="15" customHeight="1" x14ac:dyDescent="0.25">
      <c r="A109" s="95"/>
      <c r="B109" s="98"/>
      <c r="C109" s="86"/>
      <c r="E109" s="99"/>
    </row>
    <row r="110" spans="1:5" ht="15" customHeight="1" x14ac:dyDescent="0.25">
      <c r="B110" s="100"/>
      <c r="C110" s="68" t="s">
        <v>37</v>
      </c>
      <c r="D110" s="59" t="s">
        <v>42</v>
      </c>
      <c r="E110" s="44" t="s">
        <v>39</v>
      </c>
    </row>
    <row r="111" spans="1:5" ht="15" customHeight="1" x14ac:dyDescent="0.25">
      <c r="B111" s="101"/>
      <c r="C111" s="102">
        <v>3599</v>
      </c>
      <c r="D111" s="103" t="s">
        <v>61</v>
      </c>
      <c r="E111" s="93">
        <v>141016.46</v>
      </c>
    </row>
    <row r="112" spans="1:5" ht="15" customHeight="1" x14ac:dyDescent="0.25">
      <c r="B112" s="101"/>
      <c r="C112" s="73" t="s">
        <v>41</v>
      </c>
      <c r="D112" s="104"/>
      <c r="E112" s="105">
        <f>SUM(E111:E111)</f>
        <v>141016.46</v>
      </c>
    </row>
    <row r="113" spans="1:5" ht="15" customHeight="1" x14ac:dyDescent="0.25"/>
    <row r="114" spans="1:5" ht="15" customHeight="1" x14ac:dyDescent="0.25"/>
    <row r="115" spans="1:5" ht="15" customHeight="1" x14ac:dyDescent="0.3">
      <c r="A115" s="36" t="s">
        <v>62</v>
      </c>
    </row>
    <row r="116" spans="1:5" ht="15" customHeight="1" x14ac:dyDescent="0.25">
      <c r="A116" s="186" t="s">
        <v>31</v>
      </c>
      <c r="B116" s="186"/>
      <c r="C116" s="186"/>
      <c r="D116" s="186"/>
      <c r="E116" s="186"/>
    </row>
    <row r="117" spans="1:5" ht="15" customHeight="1" x14ac:dyDescent="0.25">
      <c r="A117" s="186" t="s">
        <v>63</v>
      </c>
      <c r="B117" s="186"/>
      <c r="C117" s="186"/>
      <c r="D117" s="186"/>
      <c r="E117" s="186"/>
    </row>
    <row r="118" spans="1:5" ht="15" customHeight="1" x14ac:dyDescent="0.25">
      <c r="A118" s="185" t="s">
        <v>64</v>
      </c>
      <c r="B118" s="185"/>
      <c r="C118" s="185"/>
      <c r="D118" s="185"/>
      <c r="E118" s="185"/>
    </row>
    <row r="119" spans="1:5" ht="15" customHeight="1" x14ac:dyDescent="0.25">
      <c r="A119" s="185"/>
      <c r="B119" s="185"/>
      <c r="C119" s="185"/>
      <c r="D119" s="185"/>
      <c r="E119" s="185"/>
    </row>
    <row r="120" spans="1:5" ht="15" customHeight="1" x14ac:dyDescent="0.25">
      <c r="A120" s="185"/>
      <c r="B120" s="185"/>
      <c r="C120" s="185"/>
      <c r="D120" s="185"/>
      <c r="E120" s="185"/>
    </row>
    <row r="121" spans="1:5" ht="15" customHeight="1" x14ac:dyDescent="0.25">
      <c r="A121" s="185"/>
      <c r="B121" s="185"/>
      <c r="C121" s="185"/>
      <c r="D121" s="185"/>
      <c r="E121" s="185"/>
    </row>
    <row r="122" spans="1:5" ht="15" customHeight="1" x14ac:dyDescent="0.25">
      <c r="A122" s="185"/>
      <c r="B122" s="185"/>
      <c r="C122" s="185"/>
      <c r="D122" s="185"/>
      <c r="E122" s="185"/>
    </row>
    <row r="123" spans="1:5" ht="15" customHeight="1" x14ac:dyDescent="0.25">
      <c r="A123" s="185"/>
      <c r="B123" s="185"/>
      <c r="C123" s="185"/>
      <c r="D123" s="185"/>
      <c r="E123" s="185"/>
    </row>
    <row r="124" spans="1:5" ht="15" customHeight="1" x14ac:dyDescent="0.25">
      <c r="A124" s="185"/>
      <c r="B124" s="185"/>
      <c r="C124" s="185"/>
      <c r="D124" s="185"/>
      <c r="E124" s="185"/>
    </row>
    <row r="125" spans="1:5" ht="15" customHeight="1" x14ac:dyDescent="0.25">
      <c r="A125" s="106"/>
      <c r="B125" s="107"/>
      <c r="C125" s="106"/>
      <c r="D125" s="106"/>
      <c r="E125" s="106"/>
    </row>
    <row r="126" spans="1:5" ht="15" customHeight="1" x14ac:dyDescent="0.25">
      <c r="A126" s="38" t="s">
        <v>1</v>
      </c>
      <c r="B126" s="108"/>
      <c r="C126" s="39"/>
      <c r="D126" s="39"/>
      <c r="E126" s="39"/>
    </row>
    <row r="127" spans="1:5" ht="15" customHeight="1" x14ac:dyDescent="0.25">
      <c r="A127" s="40" t="s">
        <v>65</v>
      </c>
      <c r="B127" s="39"/>
      <c r="C127" s="39"/>
      <c r="D127" s="39"/>
      <c r="E127" s="41" t="s">
        <v>66</v>
      </c>
    </row>
    <row r="128" spans="1:5" ht="15" customHeight="1" x14ac:dyDescent="0.25">
      <c r="A128" s="77"/>
      <c r="B128" s="88"/>
      <c r="C128" s="86"/>
      <c r="D128" s="86"/>
      <c r="E128" s="89"/>
    </row>
    <row r="129" spans="1:5" ht="15" customHeight="1" x14ac:dyDescent="0.25">
      <c r="B129" s="68" t="s">
        <v>36</v>
      </c>
      <c r="C129" s="68" t="s">
        <v>37</v>
      </c>
      <c r="D129" s="69" t="s">
        <v>38</v>
      </c>
      <c r="E129" s="70" t="s">
        <v>39</v>
      </c>
    </row>
    <row r="130" spans="1:5" ht="15" customHeight="1" x14ac:dyDescent="0.25">
      <c r="B130" s="109">
        <v>38587505</v>
      </c>
      <c r="C130" s="110"/>
      <c r="D130" s="111" t="s">
        <v>67</v>
      </c>
      <c r="E130" s="49">
        <v>16883978.940000001</v>
      </c>
    </row>
    <row r="131" spans="1:5" ht="15" customHeight="1" x14ac:dyDescent="0.25">
      <c r="B131" s="112"/>
      <c r="C131" s="73" t="s">
        <v>41</v>
      </c>
      <c r="D131" s="74"/>
      <c r="E131" s="75">
        <f>SUM(E130:E130)</f>
        <v>16883978.940000001</v>
      </c>
    </row>
    <row r="132" spans="1:5" ht="15" customHeight="1" x14ac:dyDescent="0.25"/>
    <row r="133" spans="1:5" ht="15" customHeight="1" x14ac:dyDescent="0.25">
      <c r="A133" s="84" t="s">
        <v>17</v>
      </c>
      <c r="B133" s="86"/>
      <c r="C133" s="86"/>
      <c r="D133" s="86"/>
      <c r="E133" s="86"/>
    </row>
    <row r="134" spans="1:5" ht="15" customHeight="1" x14ac:dyDescent="0.25">
      <c r="A134" s="78" t="s">
        <v>50</v>
      </c>
      <c r="B134" s="86"/>
      <c r="C134" s="86"/>
      <c r="D134" s="86"/>
      <c r="E134" s="87" t="s">
        <v>51</v>
      </c>
    </row>
    <row r="135" spans="1:5" ht="15" customHeight="1" x14ac:dyDescent="0.25">
      <c r="A135" s="84"/>
      <c r="B135" s="77"/>
      <c r="C135" s="86"/>
      <c r="D135" s="86"/>
      <c r="E135" s="89"/>
    </row>
    <row r="136" spans="1:5" ht="15" customHeight="1" x14ac:dyDescent="0.25">
      <c r="A136" s="100"/>
      <c r="B136" s="100"/>
      <c r="C136" s="68" t="s">
        <v>37</v>
      </c>
      <c r="D136" s="69" t="s">
        <v>42</v>
      </c>
      <c r="E136" s="70" t="s">
        <v>39</v>
      </c>
    </row>
    <row r="137" spans="1:5" ht="15" customHeight="1" x14ac:dyDescent="0.25">
      <c r="A137" s="113"/>
      <c r="B137" s="114"/>
      <c r="C137" s="115">
        <v>6409</v>
      </c>
      <c r="D137" s="103" t="s">
        <v>68</v>
      </c>
      <c r="E137" s="49">
        <v>16883978.940000001</v>
      </c>
    </row>
    <row r="138" spans="1:5" ht="15" customHeight="1" x14ac:dyDescent="0.25">
      <c r="A138" s="116"/>
      <c r="B138" s="117"/>
      <c r="C138" s="73" t="s">
        <v>41</v>
      </c>
      <c r="D138" s="74"/>
      <c r="E138" s="75">
        <f>SUM(E137:E137)</f>
        <v>16883978.940000001</v>
      </c>
    </row>
    <row r="139" spans="1:5" ht="15" customHeight="1" x14ac:dyDescent="0.25"/>
    <row r="140" spans="1:5" ht="15" customHeight="1" x14ac:dyDescent="0.25"/>
    <row r="141" spans="1:5" ht="15" customHeight="1" x14ac:dyDescent="0.3">
      <c r="A141" s="36" t="s">
        <v>69</v>
      </c>
    </row>
    <row r="142" spans="1:5" ht="15" customHeight="1" x14ac:dyDescent="0.25">
      <c r="A142" s="186" t="s">
        <v>31</v>
      </c>
      <c r="B142" s="186"/>
      <c r="C142" s="186"/>
      <c r="D142" s="186"/>
      <c r="E142" s="186"/>
    </row>
    <row r="143" spans="1:5" ht="15" customHeight="1" x14ac:dyDescent="0.25">
      <c r="A143" s="186" t="s">
        <v>70</v>
      </c>
      <c r="B143" s="186"/>
      <c r="C143" s="186"/>
      <c r="D143" s="186"/>
      <c r="E143" s="186"/>
    </row>
    <row r="144" spans="1:5" ht="15" customHeight="1" x14ac:dyDescent="0.25">
      <c r="A144" s="185" t="s">
        <v>71</v>
      </c>
      <c r="B144" s="185"/>
      <c r="C144" s="185"/>
      <c r="D144" s="185"/>
      <c r="E144" s="185"/>
    </row>
    <row r="145" spans="1:5" ht="15" customHeight="1" x14ac:dyDescent="0.25">
      <c r="A145" s="185"/>
      <c r="B145" s="185"/>
      <c r="C145" s="185"/>
      <c r="D145" s="185"/>
      <c r="E145" s="185"/>
    </row>
    <row r="146" spans="1:5" ht="15" customHeight="1" x14ac:dyDescent="0.25">
      <c r="A146" s="185"/>
      <c r="B146" s="185"/>
      <c r="C146" s="185"/>
      <c r="D146" s="185"/>
      <c r="E146" s="185"/>
    </row>
    <row r="147" spans="1:5" ht="15" customHeight="1" x14ac:dyDescent="0.25">
      <c r="A147" s="185"/>
      <c r="B147" s="185"/>
      <c r="C147" s="185"/>
      <c r="D147" s="185"/>
      <c r="E147" s="185"/>
    </row>
    <row r="148" spans="1:5" ht="15" customHeight="1" x14ac:dyDescent="0.25">
      <c r="A148" s="185"/>
      <c r="B148" s="185"/>
      <c r="C148" s="185"/>
      <c r="D148" s="185"/>
      <c r="E148" s="185"/>
    </row>
    <row r="149" spans="1:5" ht="15" customHeight="1" x14ac:dyDescent="0.25">
      <c r="A149" s="185"/>
      <c r="B149" s="185"/>
      <c r="C149" s="185"/>
      <c r="D149" s="185"/>
      <c r="E149" s="185"/>
    </row>
    <row r="150" spans="1:5" ht="15" customHeight="1" x14ac:dyDescent="0.25">
      <c r="A150" s="185"/>
      <c r="B150" s="185"/>
      <c r="C150" s="185"/>
      <c r="D150" s="185"/>
      <c r="E150" s="185"/>
    </row>
    <row r="151" spans="1:5" ht="15" customHeight="1" x14ac:dyDescent="0.25">
      <c r="A151" s="185"/>
      <c r="B151" s="185"/>
      <c r="C151" s="185"/>
      <c r="D151" s="185"/>
      <c r="E151" s="185"/>
    </row>
    <row r="152" spans="1:5" ht="15" customHeight="1" x14ac:dyDescent="0.25">
      <c r="A152" s="106"/>
      <c r="B152" s="107"/>
      <c r="C152" s="106"/>
      <c r="D152" s="106"/>
      <c r="E152" s="106"/>
    </row>
    <row r="153" spans="1:5" ht="15" customHeight="1" x14ac:dyDescent="0.25">
      <c r="A153" s="38" t="s">
        <v>1</v>
      </c>
      <c r="B153" s="108"/>
      <c r="C153" s="39"/>
      <c r="D153" s="39"/>
      <c r="E153" s="39"/>
    </row>
    <row r="154" spans="1:5" ht="15" customHeight="1" x14ac:dyDescent="0.25">
      <c r="A154" s="40" t="s">
        <v>65</v>
      </c>
      <c r="B154" s="39"/>
      <c r="C154" s="39"/>
      <c r="D154" s="39"/>
      <c r="E154" s="41" t="s">
        <v>72</v>
      </c>
    </row>
    <row r="155" spans="1:5" ht="15" customHeight="1" x14ac:dyDescent="0.25">
      <c r="A155" s="77"/>
      <c r="B155" s="88"/>
      <c r="C155" s="86"/>
      <c r="D155" s="86"/>
      <c r="E155" s="89"/>
    </row>
    <row r="156" spans="1:5" ht="15" customHeight="1" x14ac:dyDescent="0.25">
      <c r="B156" s="68" t="s">
        <v>36</v>
      </c>
      <c r="C156" s="68" t="s">
        <v>37</v>
      </c>
      <c r="D156" s="69" t="s">
        <v>38</v>
      </c>
      <c r="E156" s="70" t="s">
        <v>39</v>
      </c>
    </row>
    <row r="157" spans="1:5" ht="15" customHeight="1" x14ac:dyDescent="0.25">
      <c r="B157" s="109">
        <v>54190877</v>
      </c>
      <c r="C157" s="110"/>
      <c r="D157" s="103" t="s">
        <v>73</v>
      </c>
      <c r="E157" s="49">
        <v>124220.55</v>
      </c>
    </row>
    <row r="158" spans="1:5" ht="15" customHeight="1" x14ac:dyDescent="0.25">
      <c r="B158" s="109">
        <v>54515835</v>
      </c>
      <c r="C158" s="110"/>
      <c r="D158" s="111" t="s">
        <v>74</v>
      </c>
      <c r="E158" s="49">
        <v>2111749.35</v>
      </c>
    </row>
    <row r="159" spans="1:5" ht="15" customHeight="1" x14ac:dyDescent="0.25">
      <c r="B159" s="112"/>
      <c r="C159" s="73" t="s">
        <v>41</v>
      </c>
      <c r="D159" s="74"/>
      <c r="E159" s="75">
        <f>SUM(E157:E158)</f>
        <v>2235969.9</v>
      </c>
    </row>
    <row r="160" spans="1:5" ht="15" customHeight="1" x14ac:dyDescent="0.25"/>
    <row r="161" spans="1:5" ht="15" customHeight="1" x14ac:dyDescent="0.25">
      <c r="A161" s="84" t="s">
        <v>17</v>
      </c>
      <c r="B161" s="86"/>
      <c r="C161" s="86"/>
      <c r="D161" s="86"/>
      <c r="E161" s="86"/>
    </row>
    <row r="162" spans="1:5" ht="15" customHeight="1" x14ac:dyDescent="0.25">
      <c r="A162" s="78" t="s">
        <v>50</v>
      </c>
      <c r="B162" s="86"/>
      <c r="C162" s="86"/>
      <c r="D162" s="86"/>
      <c r="E162" s="87" t="s">
        <v>51</v>
      </c>
    </row>
    <row r="163" spans="1:5" ht="15" customHeight="1" x14ac:dyDescent="0.25">
      <c r="A163" s="84"/>
      <c r="B163" s="77"/>
      <c r="C163" s="86"/>
      <c r="D163" s="86"/>
      <c r="E163" s="89"/>
    </row>
    <row r="164" spans="1:5" ht="15" customHeight="1" x14ac:dyDescent="0.25">
      <c r="A164" s="100"/>
      <c r="B164" s="100"/>
      <c r="C164" s="68" t="s">
        <v>37</v>
      </c>
      <c r="D164" s="69" t="s">
        <v>42</v>
      </c>
      <c r="E164" s="70" t="s">
        <v>39</v>
      </c>
    </row>
    <row r="165" spans="1:5" ht="15" customHeight="1" x14ac:dyDescent="0.25">
      <c r="A165" s="113"/>
      <c r="B165" s="114"/>
      <c r="C165" s="115">
        <v>6409</v>
      </c>
      <c r="D165" s="103" t="s">
        <v>68</v>
      </c>
      <c r="E165" s="49">
        <v>2235969.9</v>
      </c>
    </row>
    <row r="166" spans="1:5" ht="15" customHeight="1" x14ac:dyDescent="0.25">
      <c r="A166" s="116"/>
      <c r="B166" s="117"/>
      <c r="C166" s="73" t="s">
        <v>41</v>
      </c>
      <c r="D166" s="74"/>
      <c r="E166" s="75">
        <f>SUM(E165:E165)</f>
        <v>2235969.9</v>
      </c>
    </row>
    <row r="167" spans="1:5" ht="15" customHeight="1" x14ac:dyDescent="0.25"/>
    <row r="168" spans="1:5" ht="15" customHeight="1" x14ac:dyDescent="0.25"/>
    <row r="169" spans="1:5" ht="15" customHeight="1" x14ac:dyDescent="0.3">
      <c r="A169" s="36" t="s">
        <v>75</v>
      </c>
    </row>
    <row r="170" spans="1:5" ht="15" customHeight="1" x14ac:dyDescent="0.25">
      <c r="A170" s="186" t="s">
        <v>31</v>
      </c>
      <c r="B170" s="186"/>
      <c r="C170" s="186"/>
      <c r="D170" s="186"/>
      <c r="E170" s="186"/>
    </row>
    <row r="171" spans="1:5" ht="15" customHeight="1" x14ac:dyDescent="0.25">
      <c r="A171" s="186" t="s">
        <v>70</v>
      </c>
      <c r="B171" s="186"/>
      <c r="C171" s="186"/>
      <c r="D171" s="186"/>
      <c r="E171" s="186"/>
    </row>
    <row r="172" spans="1:5" ht="15" customHeight="1" x14ac:dyDescent="0.25">
      <c r="A172" s="185" t="s">
        <v>76</v>
      </c>
      <c r="B172" s="185"/>
      <c r="C172" s="185"/>
      <c r="D172" s="185"/>
      <c r="E172" s="185"/>
    </row>
    <row r="173" spans="1:5" ht="15" customHeight="1" x14ac:dyDescent="0.25">
      <c r="A173" s="185"/>
      <c r="B173" s="185"/>
      <c r="C173" s="185"/>
      <c r="D173" s="185"/>
      <c r="E173" s="185"/>
    </row>
    <row r="174" spans="1:5" ht="15" customHeight="1" x14ac:dyDescent="0.25">
      <c r="A174" s="185"/>
      <c r="B174" s="185"/>
      <c r="C174" s="185"/>
      <c r="D174" s="185"/>
      <c r="E174" s="185"/>
    </row>
    <row r="175" spans="1:5" ht="15" customHeight="1" x14ac:dyDescent="0.25">
      <c r="A175" s="185"/>
      <c r="B175" s="185"/>
      <c r="C175" s="185"/>
      <c r="D175" s="185"/>
      <c r="E175" s="185"/>
    </row>
    <row r="176" spans="1:5" ht="15" customHeight="1" x14ac:dyDescent="0.25">
      <c r="A176" s="185"/>
      <c r="B176" s="185"/>
      <c r="C176" s="185"/>
      <c r="D176" s="185"/>
      <c r="E176" s="185"/>
    </row>
    <row r="177" spans="1:5" ht="15" customHeight="1" x14ac:dyDescent="0.25">
      <c r="A177" s="185"/>
      <c r="B177" s="185"/>
      <c r="C177" s="185"/>
      <c r="D177" s="185"/>
      <c r="E177" s="185"/>
    </row>
    <row r="178" spans="1:5" ht="15" customHeight="1" x14ac:dyDescent="0.25">
      <c r="A178" s="185"/>
      <c r="B178" s="185"/>
      <c r="C178" s="185"/>
      <c r="D178" s="185"/>
      <c r="E178" s="185"/>
    </row>
    <row r="179" spans="1:5" ht="15" customHeight="1" x14ac:dyDescent="0.25">
      <c r="A179" s="185"/>
      <c r="B179" s="185"/>
      <c r="C179" s="185"/>
      <c r="D179" s="185"/>
      <c r="E179" s="185"/>
    </row>
    <row r="180" spans="1:5" ht="15" customHeight="1" x14ac:dyDescent="0.25">
      <c r="A180" s="106"/>
      <c r="B180" s="107"/>
      <c r="C180" s="106"/>
      <c r="D180" s="106"/>
      <c r="E180" s="106"/>
    </row>
    <row r="181" spans="1:5" ht="15" customHeight="1" x14ac:dyDescent="0.25">
      <c r="A181" s="38" t="s">
        <v>1</v>
      </c>
      <c r="B181" s="108"/>
      <c r="C181" s="39"/>
      <c r="D181" s="39"/>
      <c r="E181" s="39"/>
    </row>
    <row r="182" spans="1:5" ht="15" customHeight="1" x14ac:dyDescent="0.25">
      <c r="A182" s="40" t="s">
        <v>65</v>
      </c>
      <c r="B182" s="39"/>
      <c r="C182" s="39"/>
      <c r="D182" s="39"/>
      <c r="E182" s="41" t="s">
        <v>72</v>
      </c>
    </row>
    <row r="183" spans="1:5" ht="15" customHeight="1" x14ac:dyDescent="0.25">
      <c r="A183" s="77"/>
      <c r="B183" s="88"/>
      <c r="C183" s="86"/>
      <c r="D183" s="86"/>
      <c r="E183" s="89"/>
    </row>
    <row r="184" spans="1:5" ht="15" customHeight="1" x14ac:dyDescent="0.25">
      <c r="B184" s="68" t="s">
        <v>36</v>
      </c>
      <c r="C184" s="68" t="s">
        <v>37</v>
      </c>
      <c r="D184" s="69" t="s">
        <v>38</v>
      </c>
      <c r="E184" s="70" t="s">
        <v>39</v>
      </c>
    </row>
    <row r="185" spans="1:5" ht="15" customHeight="1" x14ac:dyDescent="0.25">
      <c r="B185" s="109">
        <v>54190877</v>
      </c>
      <c r="C185" s="110"/>
      <c r="D185" s="103" t="s">
        <v>73</v>
      </c>
      <c r="E185" s="49">
        <v>40430</v>
      </c>
    </row>
    <row r="186" spans="1:5" ht="15" customHeight="1" x14ac:dyDescent="0.25">
      <c r="B186" s="109">
        <v>54515835</v>
      </c>
      <c r="C186" s="110"/>
      <c r="D186" s="111" t="s">
        <v>74</v>
      </c>
      <c r="E186" s="49">
        <v>687160</v>
      </c>
    </row>
    <row r="187" spans="1:5" ht="15" customHeight="1" x14ac:dyDescent="0.25">
      <c r="B187" s="112"/>
      <c r="C187" s="73" t="s">
        <v>41</v>
      </c>
      <c r="D187" s="74"/>
      <c r="E187" s="75">
        <f>SUM(E185:E186)</f>
        <v>727590</v>
      </c>
    </row>
    <row r="188" spans="1:5" ht="15" customHeight="1" x14ac:dyDescent="0.25"/>
    <row r="189" spans="1:5" ht="15" customHeight="1" x14ac:dyDescent="0.25">
      <c r="A189" s="84" t="s">
        <v>17</v>
      </c>
      <c r="B189" s="86"/>
      <c r="C189" s="86"/>
      <c r="D189" s="86"/>
      <c r="E189" s="86"/>
    </row>
    <row r="190" spans="1:5" ht="15" customHeight="1" x14ac:dyDescent="0.25">
      <c r="A190" s="78" t="s">
        <v>50</v>
      </c>
      <c r="B190" s="86"/>
      <c r="C190" s="86"/>
      <c r="D190" s="86"/>
      <c r="E190" s="87" t="s">
        <v>51</v>
      </c>
    </row>
    <row r="191" spans="1:5" ht="15" customHeight="1" x14ac:dyDescent="0.25">
      <c r="A191" s="84"/>
      <c r="B191" s="77"/>
      <c r="C191" s="86"/>
      <c r="D191" s="86"/>
      <c r="E191" s="89"/>
    </row>
    <row r="192" spans="1:5" ht="15" customHeight="1" x14ac:dyDescent="0.25">
      <c r="A192" s="100"/>
      <c r="B192" s="100"/>
      <c r="C192" s="68" t="s">
        <v>37</v>
      </c>
      <c r="D192" s="69" t="s">
        <v>42</v>
      </c>
      <c r="E192" s="70" t="s">
        <v>39</v>
      </c>
    </row>
    <row r="193" spans="1:5" ht="15" customHeight="1" x14ac:dyDescent="0.25">
      <c r="A193" s="113"/>
      <c r="B193" s="114"/>
      <c r="C193" s="115">
        <v>6409</v>
      </c>
      <c r="D193" s="103" t="s">
        <v>68</v>
      </c>
      <c r="E193" s="49">
        <v>727590</v>
      </c>
    </row>
    <row r="194" spans="1:5" ht="15" customHeight="1" x14ac:dyDescent="0.25">
      <c r="A194" s="116"/>
      <c r="B194" s="117"/>
      <c r="C194" s="73" t="s">
        <v>41</v>
      </c>
      <c r="D194" s="74"/>
      <c r="E194" s="75">
        <f>SUM(E193:E193)</f>
        <v>727590</v>
      </c>
    </row>
    <row r="195" spans="1:5" ht="15" customHeight="1" x14ac:dyDescent="0.25"/>
    <row r="196" spans="1:5" ht="15" customHeight="1" x14ac:dyDescent="0.25"/>
    <row r="197" spans="1:5" ht="15" customHeight="1" x14ac:dyDescent="0.3">
      <c r="A197" s="36" t="s">
        <v>77</v>
      </c>
    </row>
    <row r="198" spans="1:5" ht="15" customHeight="1" x14ac:dyDescent="0.25">
      <c r="A198" s="186" t="s">
        <v>31</v>
      </c>
      <c r="B198" s="186"/>
      <c r="C198" s="186"/>
      <c r="D198" s="186"/>
      <c r="E198" s="186"/>
    </row>
    <row r="199" spans="1:5" ht="15" customHeight="1" x14ac:dyDescent="0.25">
      <c r="A199" s="186" t="s">
        <v>70</v>
      </c>
      <c r="B199" s="186"/>
      <c r="C199" s="186"/>
      <c r="D199" s="186"/>
      <c r="E199" s="186"/>
    </row>
    <row r="200" spans="1:5" ht="15" customHeight="1" x14ac:dyDescent="0.25">
      <c r="A200" s="185" t="s">
        <v>78</v>
      </c>
      <c r="B200" s="185"/>
      <c r="C200" s="185"/>
      <c r="D200" s="185"/>
      <c r="E200" s="185"/>
    </row>
    <row r="201" spans="1:5" ht="15" customHeight="1" x14ac:dyDescent="0.25">
      <c r="A201" s="185"/>
      <c r="B201" s="185"/>
      <c r="C201" s="185"/>
      <c r="D201" s="185"/>
      <c r="E201" s="185"/>
    </row>
    <row r="202" spans="1:5" ht="15" customHeight="1" x14ac:dyDescent="0.25">
      <c r="A202" s="185"/>
      <c r="B202" s="185"/>
      <c r="C202" s="185"/>
      <c r="D202" s="185"/>
      <c r="E202" s="185"/>
    </row>
    <row r="203" spans="1:5" ht="15" customHeight="1" x14ac:dyDescent="0.25">
      <c r="A203" s="185"/>
      <c r="B203" s="185"/>
      <c r="C203" s="185"/>
      <c r="D203" s="185"/>
      <c r="E203" s="185"/>
    </row>
    <row r="204" spans="1:5" ht="15" customHeight="1" x14ac:dyDescent="0.25">
      <c r="A204" s="185"/>
      <c r="B204" s="185"/>
      <c r="C204" s="185"/>
      <c r="D204" s="185"/>
      <c r="E204" s="185"/>
    </row>
    <row r="205" spans="1:5" ht="15" customHeight="1" x14ac:dyDescent="0.25">
      <c r="A205" s="185"/>
      <c r="B205" s="185"/>
      <c r="C205" s="185"/>
      <c r="D205" s="185"/>
      <c r="E205" s="185"/>
    </row>
    <row r="206" spans="1:5" ht="15" customHeight="1" x14ac:dyDescent="0.25">
      <c r="A206" s="185"/>
      <c r="B206" s="185"/>
      <c r="C206" s="185"/>
      <c r="D206" s="185"/>
      <c r="E206" s="185"/>
    </row>
    <row r="207" spans="1:5" ht="15" customHeight="1" x14ac:dyDescent="0.25">
      <c r="A207" s="185"/>
      <c r="B207" s="185"/>
      <c r="C207" s="185"/>
      <c r="D207" s="185"/>
      <c r="E207" s="185"/>
    </row>
    <row r="208" spans="1:5" ht="15" customHeight="1" x14ac:dyDescent="0.25">
      <c r="A208" s="106"/>
      <c r="B208" s="107"/>
      <c r="C208" s="106"/>
      <c r="D208" s="106"/>
      <c r="E208" s="106"/>
    </row>
    <row r="209" spans="1:5" ht="15" customHeight="1" x14ac:dyDescent="0.25">
      <c r="A209" s="106"/>
      <c r="B209" s="107"/>
      <c r="C209" s="106"/>
      <c r="D209" s="106"/>
      <c r="E209" s="106"/>
    </row>
    <row r="210" spans="1:5" ht="15" customHeight="1" x14ac:dyDescent="0.25">
      <c r="A210" s="106"/>
      <c r="B210" s="107"/>
      <c r="C210" s="106"/>
      <c r="D210" s="106"/>
      <c r="E210" s="106"/>
    </row>
    <row r="211" spans="1:5" ht="15" customHeight="1" x14ac:dyDescent="0.25">
      <c r="A211" s="106"/>
      <c r="B211" s="107"/>
      <c r="C211" s="106"/>
      <c r="D211" s="106"/>
      <c r="E211" s="106"/>
    </row>
    <row r="212" spans="1:5" ht="15" customHeight="1" x14ac:dyDescent="0.25">
      <c r="A212" s="106"/>
      <c r="B212" s="107"/>
      <c r="C212" s="106"/>
      <c r="D212" s="106"/>
      <c r="E212" s="106"/>
    </row>
    <row r="213" spans="1:5" ht="15" customHeight="1" x14ac:dyDescent="0.25">
      <c r="A213" s="106"/>
      <c r="B213" s="107"/>
      <c r="C213" s="106"/>
      <c r="D213" s="106"/>
      <c r="E213" s="106"/>
    </row>
    <row r="214" spans="1:5" ht="15" customHeight="1" x14ac:dyDescent="0.25">
      <c r="A214" s="38" t="s">
        <v>1</v>
      </c>
      <c r="B214" s="108"/>
      <c r="C214" s="39"/>
      <c r="D214" s="39"/>
      <c r="E214" s="39"/>
    </row>
    <row r="215" spans="1:5" ht="15" customHeight="1" x14ac:dyDescent="0.25">
      <c r="A215" s="40" t="s">
        <v>65</v>
      </c>
      <c r="B215" s="39"/>
      <c r="C215" s="39"/>
      <c r="D215" s="39"/>
      <c r="E215" s="41" t="s">
        <v>72</v>
      </c>
    </row>
    <row r="216" spans="1:5" ht="15" customHeight="1" x14ac:dyDescent="0.25">
      <c r="A216" s="77"/>
      <c r="B216" s="88"/>
      <c r="C216" s="86"/>
      <c r="D216" s="86"/>
      <c r="E216" s="89"/>
    </row>
    <row r="217" spans="1:5" ht="15" customHeight="1" x14ac:dyDescent="0.25">
      <c r="B217" s="68" t="s">
        <v>36</v>
      </c>
      <c r="C217" s="68" t="s">
        <v>37</v>
      </c>
      <c r="D217" s="69" t="s">
        <v>38</v>
      </c>
      <c r="E217" s="70" t="s">
        <v>39</v>
      </c>
    </row>
    <row r="218" spans="1:5" ht="15" customHeight="1" x14ac:dyDescent="0.25">
      <c r="B218" s="109">
        <v>54190877</v>
      </c>
      <c r="C218" s="110"/>
      <c r="D218" s="103" t="s">
        <v>73</v>
      </c>
      <c r="E218" s="49">
        <v>8630.9500000000007</v>
      </c>
    </row>
    <row r="219" spans="1:5" ht="15" customHeight="1" x14ac:dyDescent="0.25">
      <c r="B219" s="109">
        <v>54515835</v>
      </c>
      <c r="C219" s="110"/>
      <c r="D219" s="111" t="s">
        <v>74</v>
      </c>
      <c r="E219" s="49">
        <v>146726.20000000001</v>
      </c>
    </row>
    <row r="220" spans="1:5" ht="15" customHeight="1" x14ac:dyDescent="0.25">
      <c r="B220" s="112"/>
      <c r="C220" s="73" t="s">
        <v>41</v>
      </c>
      <c r="D220" s="74"/>
      <c r="E220" s="75">
        <f>SUM(E218:E219)</f>
        <v>155357.15000000002</v>
      </c>
    </row>
    <row r="221" spans="1:5" ht="15" customHeight="1" x14ac:dyDescent="0.25"/>
    <row r="222" spans="1:5" ht="15" customHeight="1" x14ac:dyDescent="0.25">
      <c r="A222" s="84" t="s">
        <v>17</v>
      </c>
      <c r="B222" s="86"/>
      <c r="C222" s="86"/>
      <c r="D222" s="86"/>
      <c r="E222" s="86"/>
    </row>
    <row r="223" spans="1:5" ht="15" customHeight="1" x14ac:dyDescent="0.25">
      <c r="A223" s="78" t="s">
        <v>50</v>
      </c>
      <c r="B223" s="86"/>
      <c r="C223" s="86"/>
      <c r="D223" s="86"/>
      <c r="E223" s="87" t="s">
        <v>51</v>
      </c>
    </row>
    <row r="224" spans="1:5" ht="15" customHeight="1" x14ac:dyDescent="0.25">
      <c r="A224" s="84"/>
      <c r="B224" s="77"/>
      <c r="C224" s="86"/>
      <c r="D224" s="86"/>
      <c r="E224" s="89"/>
    </row>
    <row r="225" spans="1:5" ht="15" customHeight="1" x14ac:dyDescent="0.25">
      <c r="A225" s="100"/>
      <c r="B225" s="100"/>
      <c r="C225" s="68" t="s">
        <v>37</v>
      </c>
      <c r="D225" s="69" t="s">
        <v>42</v>
      </c>
      <c r="E225" s="70" t="s">
        <v>39</v>
      </c>
    </row>
    <row r="226" spans="1:5" ht="15" customHeight="1" x14ac:dyDescent="0.25">
      <c r="A226" s="113"/>
      <c r="B226" s="114"/>
      <c r="C226" s="115">
        <v>6409</v>
      </c>
      <c r="D226" s="103" t="s">
        <v>68</v>
      </c>
      <c r="E226" s="49">
        <v>155357.15</v>
      </c>
    </row>
    <row r="227" spans="1:5" ht="15" customHeight="1" x14ac:dyDescent="0.25">
      <c r="A227" s="116"/>
      <c r="B227" s="117"/>
      <c r="C227" s="73" t="s">
        <v>41</v>
      </c>
      <c r="D227" s="74"/>
      <c r="E227" s="75">
        <f>SUM(E226:E226)</f>
        <v>155357.15</v>
      </c>
    </row>
    <row r="228" spans="1:5" ht="15" customHeight="1" x14ac:dyDescent="0.25"/>
    <row r="229" spans="1:5" ht="15" customHeight="1" x14ac:dyDescent="0.25"/>
    <row r="230" spans="1:5" ht="15" customHeight="1" x14ac:dyDescent="0.3">
      <c r="A230" s="36" t="s">
        <v>79</v>
      </c>
    </row>
    <row r="231" spans="1:5" ht="15" customHeight="1" x14ac:dyDescent="0.25">
      <c r="A231" s="186" t="s">
        <v>31</v>
      </c>
      <c r="B231" s="186"/>
      <c r="C231" s="186"/>
      <c r="D231" s="186"/>
      <c r="E231" s="186"/>
    </row>
    <row r="232" spans="1:5" ht="15" customHeight="1" x14ac:dyDescent="0.25">
      <c r="A232" s="186" t="s">
        <v>70</v>
      </c>
      <c r="B232" s="186"/>
      <c r="C232" s="186"/>
      <c r="D232" s="186"/>
      <c r="E232" s="186"/>
    </row>
    <row r="233" spans="1:5" ht="15" customHeight="1" x14ac:dyDescent="0.25">
      <c r="A233" s="185" t="s">
        <v>80</v>
      </c>
      <c r="B233" s="185"/>
      <c r="C233" s="185"/>
      <c r="D233" s="185"/>
      <c r="E233" s="185"/>
    </row>
    <row r="234" spans="1:5" ht="15" customHeight="1" x14ac:dyDescent="0.25">
      <c r="A234" s="185"/>
      <c r="B234" s="185"/>
      <c r="C234" s="185"/>
      <c r="D234" s="185"/>
      <c r="E234" s="185"/>
    </row>
    <row r="235" spans="1:5" ht="15" customHeight="1" x14ac:dyDescent="0.25">
      <c r="A235" s="185"/>
      <c r="B235" s="185"/>
      <c r="C235" s="185"/>
      <c r="D235" s="185"/>
      <c r="E235" s="185"/>
    </row>
    <row r="236" spans="1:5" ht="15" customHeight="1" x14ac:dyDescent="0.25">
      <c r="A236" s="185"/>
      <c r="B236" s="185"/>
      <c r="C236" s="185"/>
      <c r="D236" s="185"/>
      <c r="E236" s="185"/>
    </row>
    <row r="237" spans="1:5" ht="15" customHeight="1" x14ac:dyDescent="0.25">
      <c r="A237" s="185"/>
      <c r="B237" s="185"/>
      <c r="C237" s="185"/>
      <c r="D237" s="185"/>
      <c r="E237" s="185"/>
    </row>
    <row r="238" spans="1:5" ht="15" customHeight="1" x14ac:dyDescent="0.25">
      <c r="A238" s="185"/>
      <c r="B238" s="185"/>
      <c r="C238" s="185"/>
      <c r="D238" s="185"/>
      <c r="E238" s="185"/>
    </row>
    <row r="239" spans="1:5" ht="15" customHeight="1" x14ac:dyDescent="0.25">
      <c r="A239" s="185"/>
      <c r="B239" s="185"/>
      <c r="C239" s="185"/>
      <c r="D239" s="185"/>
      <c r="E239" s="185"/>
    </row>
    <row r="240" spans="1:5" ht="15" customHeight="1" x14ac:dyDescent="0.25">
      <c r="A240" s="185"/>
      <c r="B240" s="185"/>
      <c r="C240" s="185"/>
      <c r="D240" s="185"/>
      <c r="E240" s="185"/>
    </row>
    <row r="241" spans="1:5" ht="15" customHeight="1" x14ac:dyDescent="0.25">
      <c r="A241" s="106"/>
      <c r="B241" s="107"/>
      <c r="C241" s="106"/>
      <c r="D241" s="106"/>
      <c r="E241" s="106"/>
    </row>
    <row r="242" spans="1:5" ht="15" customHeight="1" x14ac:dyDescent="0.25">
      <c r="A242" s="38" t="s">
        <v>1</v>
      </c>
      <c r="B242" s="108"/>
      <c r="C242" s="39"/>
      <c r="D242" s="39"/>
      <c r="E242" s="39"/>
    </row>
    <row r="243" spans="1:5" ht="15" customHeight="1" x14ac:dyDescent="0.25">
      <c r="A243" s="40" t="s">
        <v>65</v>
      </c>
      <c r="B243" s="39"/>
      <c r="C243" s="39"/>
      <c r="D243" s="39"/>
      <c r="E243" s="41" t="s">
        <v>72</v>
      </c>
    </row>
    <row r="244" spans="1:5" ht="15" customHeight="1" x14ac:dyDescent="0.25">
      <c r="A244" s="77"/>
      <c r="B244" s="88"/>
      <c r="C244" s="86"/>
      <c r="D244" s="86"/>
      <c r="E244" s="89"/>
    </row>
    <row r="245" spans="1:5" ht="15" customHeight="1" x14ac:dyDescent="0.25">
      <c r="B245" s="68" t="s">
        <v>36</v>
      </c>
      <c r="C245" s="68" t="s">
        <v>37</v>
      </c>
      <c r="D245" s="69" t="s">
        <v>38</v>
      </c>
      <c r="E245" s="70" t="s">
        <v>39</v>
      </c>
    </row>
    <row r="246" spans="1:5" ht="15" customHeight="1" x14ac:dyDescent="0.25">
      <c r="B246" s="109">
        <v>54190877</v>
      </c>
      <c r="C246" s="110"/>
      <c r="D246" s="103" t="s">
        <v>73</v>
      </c>
      <c r="E246" s="49">
        <v>12175.02</v>
      </c>
    </row>
    <row r="247" spans="1:5" ht="15" customHeight="1" x14ac:dyDescent="0.25">
      <c r="B247" s="109">
        <v>54515835</v>
      </c>
      <c r="C247" s="110"/>
      <c r="D247" s="111" t="s">
        <v>74</v>
      </c>
      <c r="E247" s="49">
        <v>206975.34</v>
      </c>
    </row>
    <row r="248" spans="1:5" ht="15" customHeight="1" x14ac:dyDescent="0.25">
      <c r="B248" s="112"/>
      <c r="C248" s="73" t="s">
        <v>41</v>
      </c>
      <c r="D248" s="74"/>
      <c r="E248" s="75">
        <f>SUM(E246:E247)</f>
        <v>219150.36</v>
      </c>
    </row>
    <row r="249" spans="1:5" ht="15" customHeight="1" x14ac:dyDescent="0.25"/>
    <row r="250" spans="1:5" ht="15" customHeight="1" x14ac:dyDescent="0.25">
      <c r="A250" s="84" t="s">
        <v>17</v>
      </c>
      <c r="B250" s="86"/>
      <c r="C250" s="86"/>
      <c r="D250" s="86"/>
      <c r="E250" s="86"/>
    </row>
    <row r="251" spans="1:5" ht="15" customHeight="1" x14ac:dyDescent="0.25">
      <c r="A251" s="78" t="s">
        <v>50</v>
      </c>
      <c r="B251" s="86"/>
      <c r="C251" s="86"/>
      <c r="D251" s="86"/>
      <c r="E251" s="87" t="s">
        <v>51</v>
      </c>
    </row>
    <row r="252" spans="1:5" ht="15" customHeight="1" x14ac:dyDescent="0.25">
      <c r="A252" s="84"/>
      <c r="B252" s="77"/>
      <c r="C252" s="86"/>
      <c r="D252" s="86"/>
      <c r="E252" s="89"/>
    </row>
    <row r="253" spans="1:5" ht="15" customHeight="1" x14ac:dyDescent="0.25">
      <c r="A253" s="100"/>
      <c r="B253" s="100"/>
      <c r="C253" s="68" t="s">
        <v>37</v>
      </c>
      <c r="D253" s="69" t="s">
        <v>42</v>
      </c>
      <c r="E253" s="70" t="s">
        <v>39</v>
      </c>
    </row>
    <row r="254" spans="1:5" ht="15" customHeight="1" x14ac:dyDescent="0.25">
      <c r="A254" s="113"/>
      <c r="B254" s="114"/>
      <c r="C254" s="115">
        <v>6409</v>
      </c>
      <c r="D254" s="103" t="s">
        <v>68</v>
      </c>
      <c r="E254" s="49">
        <v>219150.36</v>
      </c>
    </row>
    <row r="255" spans="1:5" ht="15" customHeight="1" x14ac:dyDescent="0.25">
      <c r="A255" s="116"/>
      <c r="B255" s="117"/>
      <c r="C255" s="73" t="s">
        <v>41</v>
      </c>
      <c r="D255" s="74"/>
      <c r="E255" s="75">
        <f>SUM(E254:E254)</f>
        <v>219150.36</v>
      </c>
    </row>
    <row r="256" spans="1:5" ht="15" customHeight="1" x14ac:dyDescent="0.25"/>
    <row r="257" spans="1:5" ht="15" customHeight="1" x14ac:dyDescent="0.25"/>
    <row r="258" spans="1:5" ht="15" customHeight="1" x14ac:dyDescent="0.25"/>
    <row r="259" spans="1:5" ht="15" customHeight="1" x14ac:dyDescent="0.25"/>
    <row r="260" spans="1:5" ht="15" customHeight="1" x14ac:dyDescent="0.25"/>
    <row r="261" spans="1:5" ht="15" customHeight="1" x14ac:dyDescent="0.25"/>
    <row r="262" spans="1:5" ht="15" customHeight="1" x14ac:dyDescent="0.25"/>
    <row r="263" spans="1:5" ht="15" customHeight="1" x14ac:dyDescent="0.25"/>
    <row r="264" spans="1:5" ht="15" customHeight="1" x14ac:dyDescent="0.25"/>
    <row r="265" spans="1:5" ht="15" customHeight="1" x14ac:dyDescent="0.25"/>
    <row r="266" spans="1:5" ht="15" customHeight="1" x14ac:dyDescent="0.25"/>
    <row r="267" spans="1:5" ht="15" customHeight="1" x14ac:dyDescent="0.3">
      <c r="A267" s="36" t="s">
        <v>81</v>
      </c>
    </row>
    <row r="268" spans="1:5" ht="15" customHeight="1" x14ac:dyDescent="0.25">
      <c r="A268" s="186" t="s">
        <v>31</v>
      </c>
      <c r="B268" s="186"/>
      <c r="C268" s="186"/>
      <c r="D268" s="186"/>
      <c r="E268" s="186"/>
    </row>
    <row r="269" spans="1:5" ht="15" customHeight="1" x14ac:dyDescent="0.25">
      <c r="A269" s="186" t="s">
        <v>70</v>
      </c>
      <c r="B269" s="186"/>
      <c r="C269" s="186"/>
      <c r="D269" s="186"/>
      <c r="E269" s="186"/>
    </row>
    <row r="270" spans="1:5" ht="15" customHeight="1" x14ac:dyDescent="0.25">
      <c r="A270" s="185" t="s">
        <v>82</v>
      </c>
      <c r="B270" s="185"/>
      <c r="C270" s="185"/>
      <c r="D270" s="185"/>
      <c r="E270" s="185"/>
    </row>
    <row r="271" spans="1:5" ht="15" customHeight="1" x14ac:dyDescent="0.25">
      <c r="A271" s="185"/>
      <c r="B271" s="185"/>
      <c r="C271" s="185"/>
      <c r="D271" s="185"/>
      <c r="E271" s="185"/>
    </row>
    <row r="272" spans="1:5" ht="15" customHeight="1" x14ac:dyDescent="0.25">
      <c r="A272" s="185"/>
      <c r="B272" s="185"/>
      <c r="C272" s="185"/>
      <c r="D272" s="185"/>
      <c r="E272" s="185"/>
    </row>
    <row r="273" spans="1:5" ht="15" customHeight="1" x14ac:dyDescent="0.25">
      <c r="A273" s="185"/>
      <c r="B273" s="185"/>
      <c r="C273" s="185"/>
      <c r="D273" s="185"/>
      <c r="E273" s="185"/>
    </row>
    <row r="274" spans="1:5" ht="15" customHeight="1" x14ac:dyDescent="0.25">
      <c r="A274" s="185"/>
      <c r="B274" s="185"/>
      <c r="C274" s="185"/>
      <c r="D274" s="185"/>
      <c r="E274" s="185"/>
    </row>
    <row r="275" spans="1:5" ht="15" customHeight="1" x14ac:dyDescent="0.25">
      <c r="A275" s="185"/>
      <c r="B275" s="185"/>
      <c r="C275" s="185"/>
      <c r="D275" s="185"/>
      <c r="E275" s="185"/>
    </row>
    <row r="276" spans="1:5" ht="15" customHeight="1" x14ac:dyDescent="0.25">
      <c r="A276" s="185"/>
      <c r="B276" s="185"/>
      <c r="C276" s="185"/>
      <c r="D276" s="185"/>
      <c r="E276" s="185"/>
    </row>
    <row r="277" spans="1:5" ht="15" customHeight="1" x14ac:dyDescent="0.25">
      <c r="A277" s="185"/>
      <c r="B277" s="185"/>
      <c r="C277" s="185"/>
      <c r="D277" s="185"/>
      <c r="E277" s="185"/>
    </row>
    <row r="278" spans="1:5" ht="15" customHeight="1" x14ac:dyDescent="0.25">
      <c r="A278" s="106"/>
      <c r="B278" s="107"/>
      <c r="C278" s="106"/>
      <c r="D278" s="106"/>
      <c r="E278" s="106"/>
    </row>
    <row r="279" spans="1:5" ht="15" customHeight="1" x14ac:dyDescent="0.25">
      <c r="A279" s="38" t="s">
        <v>1</v>
      </c>
      <c r="B279" s="108"/>
      <c r="C279" s="39"/>
      <c r="D279" s="39"/>
      <c r="E279" s="39"/>
    </row>
    <row r="280" spans="1:5" ht="15" customHeight="1" x14ac:dyDescent="0.25">
      <c r="A280" s="40" t="s">
        <v>65</v>
      </c>
      <c r="B280" s="39"/>
      <c r="C280" s="39"/>
      <c r="D280" s="39"/>
      <c r="E280" s="41" t="s">
        <v>72</v>
      </c>
    </row>
    <row r="281" spans="1:5" ht="15" customHeight="1" x14ac:dyDescent="0.25">
      <c r="A281" s="77"/>
      <c r="B281" s="88"/>
      <c r="C281" s="86"/>
      <c r="D281" s="86"/>
      <c r="E281" s="89"/>
    </row>
    <row r="282" spans="1:5" ht="15" customHeight="1" x14ac:dyDescent="0.25">
      <c r="B282" s="68" t="s">
        <v>36</v>
      </c>
      <c r="C282" s="68" t="s">
        <v>37</v>
      </c>
      <c r="D282" s="69" t="s">
        <v>38</v>
      </c>
      <c r="E282" s="70" t="s">
        <v>39</v>
      </c>
    </row>
    <row r="283" spans="1:5" ht="15" customHeight="1" x14ac:dyDescent="0.25">
      <c r="B283" s="109">
        <v>54190877</v>
      </c>
      <c r="C283" s="110"/>
      <c r="D283" s="103" t="s">
        <v>73</v>
      </c>
      <c r="E283" s="49">
        <f>4199.99+37260</f>
        <v>41459.99</v>
      </c>
    </row>
    <row r="284" spans="1:5" ht="15" customHeight="1" x14ac:dyDescent="0.25">
      <c r="B284" s="109">
        <v>54515835</v>
      </c>
      <c r="C284" s="110"/>
      <c r="D284" s="111" t="s">
        <v>74</v>
      </c>
      <c r="E284" s="49">
        <f>71399.99+633403</f>
        <v>704802.99</v>
      </c>
    </row>
    <row r="285" spans="1:5" ht="15" customHeight="1" x14ac:dyDescent="0.25">
      <c r="B285" s="112"/>
      <c r="C285" s="73" t="s">
        <v>41</v>
      </c>
      <c r="D285" s="74"/>
      <c r="E285" s="75">
        <f>SUM(E283:E284)</f>
        <v>746262.98</v>
      </c>
    </row>
    <row r="286" spans="1:5" ht="15" customHeight="1" x14ac:dyDescent="0.25"/>
    <row r="287" spans="1:5" ht="15" customHeight="1" x14ac:dyDescent="0.25">
      <c r="A287" s="84" t="s">
        <v>17</v>
      </c>
      <c r="B287" s="86"/>
      <c r="C287" s="86"/>
      <c r="D287" s="86"/>
      <c r="E287" s="86"/>
    </row>
    <row r="288" spans="1:5" ht="15" customHeight="1" x14ac:dyDescent="0.25">
      <c r="A288" s="78" t="s">
        <v>50</v>
      </c>
      <c r="B288" s="86"/>
      <c r="C288" s="86"/>
      <c r="D288" s="86"/>
      <c r="E288" s="87" t="s">
        <v>51</v>
      </c>
    </row>
    <row r="289" spans="1:5" ht="15" customHeight="1" x14ac:dyDescent="0.25">
      <c r="A289" s="84"/>
      <c r="B289" s="77"/>
      <c r="C289" s="86"/>
      <c r="D289" s="86"/>
      <c r="E289" s="89"/>
    </row>
    <row r="290" spans="1:5" ht="15" customHeight="1" x14ac:dyDescent="0.25">
      <c r="A290" s="100"/>
      <c r="B290" s="100"/>
      <c r="C290" s="68" t="s">
        <v>37</v>
      </c>
      <c r="D290" s="69" t="s">
        <v>42</v>
      </c>
      <c r="E290" s="70" t="s">
        <v>39</v>
      </c>
    </row>
    <row r="291" spans="1:5" ht="15" customHeight="1" x14ac:dyDescent="0.25">
      <c r="A291" s="113"/>
      <c r="B291" s="114"/>
      <c r="C291" s="115">
        <v>6409</v>
      </c>
      <c r="D291" s="103" t="s">
        <v>68</v>
      </c>
      <c r="E291" s="49">
        <v>746262.98</v>
      </c>
    </row>
    <row r="292" spans="1:5" ht="15" customHeight="1" x14ac:dyDescent="0.25">
      <c r="A292" s="116"/>
      <c r="B292" s="117"/>
      <c r="C292" s="73" t="s">
        <v>41</v>
      </c>
      <c r="D292" s="74"/>
      <c r="E292" s="75">
        <f>SUM(E291:E291)</f>
        <v>746262.98</v>
      </c>
    </row>
    <row r="293" spans="1:5" ht="15" customHeight="1" x14ac:dyDescent="0.25"/>
    <row r="294" spans="1:5" ht="15" customHeight="1" x14ac:dyDescent="0.25"/>
    <row r="295" spans="1:5" ht="15" customHeight="1" x14ac:dyDescent="0.3">
      <c r="A295" s="36" t="s">
        <v>83</v>
      </c>
    </row>
    <row r="296" spans="1:5" ht="15" customHeight="1" x14ac:dyDescent="0.25">
      <c r="A296" s="186" t="s">
        <v>31</v>
      </c>
      <c r="B296" s="186"/>
      <c r="C296" s="186"/>
      <c r="D296" s="186"/>
      <c r="E296" s="186"/>
    </row>
    <row r="297" spans="1:5" ht="15" customHeight="1" x14ac:dyDescent="0.25">
      <c r="A297" s="186" t="s">
        <v>63</v>
      </c>
      <c r="B297" s="186"/>
      <c r="C297" s="186"/>
      <c r="D297" s="186"/>
      <c r="E297" s="186"/>
    </row>
    <row r="298" spans="1:5" ht="15" customHeight="1" x14ac:dyDescent="0.25">
      <c r="A298" s="185" t="s">
        <v>84</v>
      </c>
      <c r="B298" s="185"/>
      <c r="C298" s="185"/>
      <c r="D298" s="185"/>
      <c r="E298" s="185"/>
    </row>
    <row r="299" spans="1:5" ht="15" customHeight="1" x14ac:dyDescent="0.25">
      <c r="A299" s="185"/>
      <c r="B299" s="185"/>
      <c r="C299" s="185"/>
      <c r="D299" s="185"/>
      <c r="E299" s="185"/>
    </row>
    <row r="300" spans="1:5" ht="15" customHeight="1" x14ac:dyDescent="0.25">
      <c r="A300" s="185"/>
      <c r="B300" s="185"/>
      <c r="C300" s="185"/>
      <c r="D300" s="185"/>
      <c r="E300" s="185"/>
    </row>
    <row r="301" spans="1:5" ht="15" customHeight="1" x14ac:dyDescent="0.25">
      <c r="A301" s="185"/>
      <c r="B301" s="185"/>
      <c r="C301" s="185"/>
      <c r="D301" s="185"/>
      <c r="E301" s="185"/>
    </row>
    <row r="302" spans="1:5" ht="15" customHeight="1" x14ac:dyDescent="0.25">
      <c r="A302" s="185"/>
      <c r="B302" s="185"/>
      <c r="C302" s="185"/>
      <c r="D302" s="185"/>
      <c r="E302" s="185"/>
    </row>
    <row r="303" spans="1:5" ht="15" customHeight="1" x14ac:dyDescent="0.25">
      <c r="A303" s="185"/>
      <c r="B303" s="185"/>
      <c r="C303" s="185"/>
      <c r="D303" s="185"/>
      <c r="E303" s="185"/>
    </row>
    <row r="304" spans="1:5" ht="15" customHeight="1" x14ac:dyDescent="0.25">
      <c r="A304" s="185"/>
      <c r="B304" s="185"/>
      <c r="C304" s="185"/>
      <c r="D304" s="185"/>
      <c r="E304" s="185"/>
    </row>
    <row r="305" spans="1:5" ht="15" customHeight="1" x14ac:dyDescent="0.25">
      <c r="A305" s="185"/>
      <c r="B305" s="185"/>
      <c r="C305" s="185"/>
      <c r="D305" s="185"/>
      <c r="E305" s="185"/>
    </row>
    <row r="306" spans="1:5" ht="15" customHeight="1" x14ac:dyDescent="0.25">
      <c r="A306" s="106"/>
      <c r="B306" s="107"/>
      <c r="C306" s="106"/>
      <c r="D306" s="106"/>
      <c r="E306" s="106"/>
    </row>
    <row r="307" spans="1:5" ht="15" customHeight="1" x14ac:dyDescent="0.25">
      <c r="A307" s="38" t="s">
        <v>1</v>
      </c>
      <c r="B307" s="108"/>
      <c r="C307" s="39"/>
      <c r="D307" s="39"/>
      <c r="E307" s="39"/>
    </row>
    <row r="308" spans="1:5" ht="15" customHeight="1" x14ac:dyDescent="0.25">
      <c r="A308" s="40" t="s">
        <v>85</v>
      </c>
      <c r="B308" s="39"/>
      <c r="C308" s="39"/>
      <c r="D308" s="39"/>
      <c r="E308" s="41" t="s">
        <v>86</v>
      </c>
    </row>
    <row r="309" spans="1:5" ht="15" customHeight="1" x14ac:dyDescent="0.25">
      <c r="A309" s="77"/>
      <c r="B309" s="88"/>
      <c r="C309" s="86"/>
      <c r="D309" s="86"/>
      <c r="E309" s="89"/>
    </row>
    <row r="310" spans="1:5" ht="15" customHeight="1" x14ac:dyDescent="0.25">
      <c r="B310" s="68" t="s">
        <v>36</v>
      </c>
      <c r="C310" s="68" t="s">
        <v>37</v>
      </c>
      <c r="D310" s="69" t="s">
        <v>38</v>
      </c>
      <c r="E310" s="70" t="s">
        <v>39</v>
      </c>
    </row>
    <row r="311" spans="1:5" ht="15" customHeight="1" x14ac:dyDescent="0.25">
      <c r="B311" s="109">
        <v>38587505</v>
      </c>
      <c r="C311" s="110"/>
      <c r="D311" s="111" t="s">
        <v>67</v>
      </c>
      <c r="E311" s="49">
        <v>15960529.210000001</v>
      </c>
    </row>
    <row r="312" spans="1:5" ht="15" customHeight="1" x14ac:dyDescent="0.25">
      <c r="B312" s="109">
        <v>38587005</v>
      </c>
      <c r="C312" s="110"/>
      <c r="D312" s="118" t="s">
        <v>87</v>
      </c>
      <c r="E312" s="49">
        <v>1337777.98</v>
      </c>
    </row>
    <row r="313" spans="1:5" ht="15" customHeight="1" x14ac:dyDescent="0.25">
      <c r="B313" s="112"/>
      <c r="C313" s="73" t="s">
        <v>41</v>
      </c>
      <c r="D313" s="74"/>
      <c r="E313" s="75">
        <f>SUM(E311:E312)</f>
        <v>17298307.190000001</v>
      </c>
    </row>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c r="A320" s="38" t="s">
        <v>17</v>
      </c>
      <c r="B320" s="39"/>
      <c r="C320" s="39"/>
      <c r="D320" s="77"/>
      <c r="E320" s="77"/>
    </row>
    <row r="321" spans="1:5" ht="15" customHeight="1" x14ac:dyDescent="0.25">
      <c r="A321" s="40" t="s">
        <v>85</v>
      </c>
      <c r="B321" s="39"/>
      <c r="C321" s="39"/>
      <c r="D321" s="39"/>
      <c r="E321" s="41" t="s">
        <v>86</v>
      </c>
    </row>
    <row r="322" spans="1:5" ht="15" customHeight="1" x14ac:dyDescent="0.25">
      <c r="A322" s="42"/>
      <c r="B322" s="56"/>
      <c r="C322" s="39"/>
      <c r="D322" s="42"/>
      <c r="E322" s="57"/>
    </row>
    <row r="323" spans="1:5" ht="15" customHeight="1" x14ac:dyDescent="0.25">
      <c r="A323" s="58"/>
      <c r="B323" s="58"/>
      <c r="C323" s="44" t="s">
        <v>37</v>
      </c>
      <c r="D323" s="119" t="s">
        <v>42</v>
      </c>
      <c r="E323" s="44" t="s">
        <v>39</v>
      </c>
    </row>
    <row r="324" spans="1:5" ht="15" customHeight="1" x14ac:dyDescent="0.25">
      <c r="A324" s="120"/>
      <c r="B324" s="114"/>
      <c r="C324" s="121">
        <v>3122</v>
      </c>
      <c r="D324" s="103" t="s">
        <v>43</v>
      </c>
      <c r="E324" s="49">
        <v>913254.6</v>
      </c>
    </row>
    <row r="325" spans="1:5" ht="15" customHeight="1" x14ac:dyDescent="0.25">
      <c r="A325" s="64"/>
      <c r="B325" s="39"/>
      <c r="C325" s="51" t="s">
        <v>41</v>
      </c>
      <c r="D325" s="65"/>
      <c r="E325" s="66">
        <f>SUM(E324:E324)</f>
        <v>913254.6</v>
      </c>
    </row>
    <row r="326" spans="1:5" ht="15" customHeight="1" x14ac:dyDescent="0.25"/>
    <row r="327" spans="1:5" ht="15" customHeight="1" x14ac:dyDescent="0.25">
      <c r="A327" s="84" t="s">
        <v>17</v>
      </c>
      <c r="B327" s="86"/>
      <c r="C327" s="86"/>
      <c r="D327" s="86"/>
      <c r="E327" s="86"/>
    </row>
    <row r="328" spans="1:5" ht="15" customHeight="1" x14ac:dyDescent="0.25">
      <c r="A328" s="78" t="s">
        <v>50</v>
      </c>
      <c r="B328" s="86"/>
      <c r="C328" s="86"/>
      <c r="D328" s="86"/>
      <c r="E328" s="87" t="s">
        <v>51</v>
      </c>
    </row>
    <row r="329" spans="1:5" ht="15" customHeight="1" x14ac:dyDescent="0.25">
      <c r="A329" s="84"/>
      <c r="B329" s="77"/>
      <c r="C329" s="86"/>
      <c r="D329" s="86"/>
      <c r="E329" s="89"/>
    </row>
    <row r="330" spans="1:5" ht="15" customHeight="1" x14ac:dyDescent="0.25">
      <c r="A330" s="100"/>
      <c r="B330" s="100"/>
      <c r="C330" s="68" t="s">
        <v>37</v>
      </c>
      <c r="D330" s="69" t="s">
        <v>42</v>
      </c>
      <c r="E330" s="70" t="s">
        <v>39</v>
      </c>
    </row>
    <row r="331" spans="1:5" ht="15" customHeight="1" x14ac:dyDescent="0.25">
      <c r="A331" s="113"/>
      <c r="B331" s="114"/>
      <c r="C331" s="115">
        <v>6409</v>
      </c>
      <c r="D331" s="103" t="s">
        <v>68</v>
      </c>
      <c r="E331" s="122">
        <v>16385052.59</v>
      </c>
    </row>
    <row r="332" spans="1:5" ht="15" customHeight="1" x14ac:dyDescent="0.25">
      <c r="A332" s="116"/>
      <c r="B332" s="117"/>
      <c r="C332" s="73" t="s">
        <v>41</v>
      </c>
      <c r="D332" s="74"/>
      <c r="E332" s="75">
        <f>SUM(E331:E331)</f>
        <v>16385052.59</v>
      </c>
    </row>
    <row r="333" spans="1:5" ht="15" customHeight="1" x14ac:dyDescent="0.25"/>
    <row r="334" spans="1:5" ht="15" customHeight="1" x14ac:dyDescent="0.25"/>
    <row r="335" spans="1:5" ht="15" customHeight="1" x14ac:dyDescent="0.3">
      <c r="A335" s="36" t="s">
        <v>88</v>
      </c>
    </row>
    <row r="336" spans="1:5" ht="15" customHeight="1" x14ac:dyDescent="0.25">
      <c r="A336" s="186" t="s">
        <v>31</v>
      </c>
      <c r="B336" s="186"/>
      <c r="C336" s="186"/>
      <c r="D336" s="186"/>
      <c r="E336" s="186"/>
    </row>
    <row r="337" spans="1:5" ht="15" customHeight="1" x14ac:dyDescent="0.25">
      <c r="A337" s="186" t="s">
        <v>63</v>
      </c>
      <c r="B337" s="186"/>
      <c r="C337" s="186"/>
      <c r="D337" s="186"/>
      <c r="E337" s="186"/>
    </row>
    <row r="338" spans="1:5" ht="15" customHeight="1" x14ac:dyDescent="0.25">
      <c r="A338" s="185" t="s">
        <v>89</v>
      </c>
      <c r="B338" s="185"/>
      <c r="C338" s="185"/>
      <c r="D338" s="185"/>
      <c r="E338" s="185"/>
    </row>
    <row r="339" spans="1:5" ht="15" customHeight="1" x14ac:dyDescent="0.25">
      <c r="A339" s="185"/>
      <c r="B339" s="185"/>
      <c r="C339" s="185"/>
      <c r="D339" s="185"/>
      <c r="E339" s="185"/>
    </row>
    <row r="340" spans="1:5" ht="15" customHeight="1" x14ac:dyDescent="0.25">
      <c r="A340" s="185"/>
      <c r="B340" s="185"/>
      <c r="C340" s="185"/>
      <c r="D340" s="185"/>
      <c r="E340" s="185"/>
    </row>
    <row r="341" spans="1:5" ht="15" customHeight="1" x14ac:dyDescent="0.25">
      <c r="A341" s="185"/>
      <c r="B341" s="185"/>
      <c r="C341" s="185"/>
      <c r="D341" s="185"/>
      <c r="E341" s="185"/>
    </row>
    <row r="342" spans="1:5" ht="15" customHeight="1" x14ac:dyDescent="0.25">
      <c r="A342" s="185"/>
      <c r="B342" s="185"/>
      <c r="C342" s="185"/>
      <c r="D342" s="185"/>
      <c r="E342" s="185"/>
    </row>
    <row r="343" spans="1:5" ht="15" customHeight="1" x14ac:dyDescent="0.25">
      <c r="A343" s="185"/>
      <c r="B343" s="185"/>
      <c r="C343" s="185"/>
      <c r="D343" s="185"/>
      <c r="E343" s="185"/>
    </row>
    <row r="344" spans="1:5" ht="15" customHeight="1" x14ac:dyDescent="0.25">
      <c r="A344" s="185"/>
      <c r="B344" s="185"/>
      <c r="C344" s="185"/>
      <c r="D344" s="185"/>
      <c r="E344" s="185"/>
    </row>
    <row r="345" spans="1:5" ht="15" customHeight="1" x14ac:dyDescent="0.25">
      <c r="A345" s="185"/>
      <c r="B345" s="185"/>
      <c r="C345" s="185"/>
      <c r="D345" s="185"/>
      <c r="E345" s="185"/>
    </row>
    <row r="346" spans="1:5" ht="15" customHeight="1" x14ac:dyDescent="0.25">
      <c r="A346" s="106"/>
      <c r="B346" s="107"/>
      <c r="C346" s="106"/>
      <c r="D346" s="106"/>
      <c r="E346" s="106"/>
    </row>
    <row r="347" spans="1:5" ht="15" customHeight="1" x14ac:dyDescent="0.25">
      <c r="A347" s="38" t="s">
        <v>1</v>
      </c>
      <c r="B347" s="108"/>
      <c r="C347" s="39"/>
      <c r="D347" s="39"/>
      <c r="E347" s="39"/>
    </row>
    <row r="348" spans="1:5" ht="15" customHeight="1" x14ac:dyDescent="0.25">
      <c r="A348" s="40" t="s">
        <v>85</v>
      </c>
      <c r="B348" s="39"/>
      <c r="C348" s="39"/>
      <c r="D348" s="39"/>
      <c r="E348" s="41" t="s">
        <v>86</v>
      </c>
    </row>
    <row r="349" spans="1:5" ht="15" customHeight="1" x14ac:dyDescent="0.25">
      <c r="A349" s="77"/>
      <c r="B349" s="88"/>
      <c r="C349" s="86"/>
      <c r="D349" s="86"/>
      <c r="E349" s="89"/>
    </row>
    <row r="350" spans="1:5" ht="15" customHeight="1" x14ac:dyDescent="0.25">
      <c r="B350" s="68" t="s">
        <v>36</v>
      </c>
      <c r="C350" s="68" t="s">
        <v>37</v>
      </c>
      <c r="D350" s="69" t="s">
        <v>38</v>
      </c>
      <c r="E350" s="70" t="s">
        <v>39</v>
      </c>
    </row>
    <row r="351" spans="1:5" ht="15" customHeight="1" x14ac:dyDescent="0.25">
      <c r="B351" s="109">
        <v>38587505</v>
      </c>
      <c r="C351" s="110"/>
      <c r="D351" s="111" t="s">
        <v>67</v>
      </c>
      <c r="E351" s="49">
        <v>17308928.25</v>
      </c>
    </row>
    <row r="352" spans="1:5" ht="15" customHeight="1" x14ac:dyDescent="0.25">
      <c r="B352" s="112"/>
      <c r="C352" s="73" t="s">
        <v>41</v>
      </c>
      <c r="D352" s="74"/>
      <c r="E352" s="75">
        <f>SUM(E351:E351)</f>
        <v>17308928.25</v>
      </c>
    </row>
    <row r="353" spans="1:5" ht="15" customHeight="1" x14ac:dyDescent="0.25"/>
    <row r="354" spans="1:5" ht="15" customHeight="1" x14ac:dyDescent="0.25">
      <c r="A354" s="84" t="s">
        <v>17</v>
      </c>
      <c r="B354" s="86"/>
      <c r="C354" s="86"/>
      <c r="D354" s="86"/>
      <c r="E354" s="86"/>
    </row>
    <row r="355" spans="1:5" ht="15" customHeight="1" x14ac:dyDescent="0.25">
      <c r="A355" s="78" t="s">
        <v>50</v>
      </c>
      <c r="B355" s="86"/>
      <c r="C355" s="86"/>
      <c r="D355" s="86"/>
      <c r="E355" s="87" t="s">
        <v>51</v>
      </c>
    </row>
    <row r="356" spans="1:5" ht="15" customHeight="1" x14ac:dyDescent="0.25">
      <c r="A356" s="84"/>
      <c r="B356" s="77"/>
      <c r="C356" s="86"/>
      <c r="D356" s="86"/>
      <c r="E356" s="89"/>
    </row>
    <row r="357" spans="1:5" ht="15" customHeight="1" x14ac:dyDescent="0.25">
      <c r="A357" s="100"/>
      <c r="B357" s="100"/>
      <c r="C357" s="68" t="s">
        <v>37</v>
      </c>
      <c r="D357" s="69" t="s">
        <v>42</v>
      </c>
      <c r="E357" s="70" t="s">
        <v>39</v>
      </c>
    </row>
    <row r="358" spans="1:5" ht="15" customHeight="1" x14ac:dyDescent="0.25">
      <c r="A358" s="113"/>
      <c r="B358" s="114"/>
      <c r="C358" s="115">
        <v>6409</v>
      </c>
      <c r="D358" s="103" t="s">
        <v>68</v>
      </c>
      <c r="E358" s="122">
        <v>17308928.25</v>
      </c>
    </row>
    <row r="359" spans="1:5" ht="15" customHeight="1" x14ac:dyDescent="0.25">
      <c r="A359" s="116"/>
      <c r="B359" s="117"/>
      <c r="C359" s="73" t="s">
        <v>41</v>
      </c>
      <c r="D359" s="74"/>
      <c r="E359" s="75">
        <f>SUM(E358:E358)</f>
        <v>17308928.25</v>
      </c>
    </row>
    <row r="360" spans="1:5" ht="15" customHeight="1" x14ac:dyDescent="0.25"/>
    <row r="361" spans="1:5" ht="15" customHeight="1" x14ac:dyDescent="0.25"/>
    <row r="362" spans="1:5" ht="15" customHeight="1" x14ac:dyDescent="0.3">
      <c r="A362" s="36" t="s">
        <v>90</v>
      </c>
    </row>
    <row r="363" spans="1:5" ht="15" customHeight="1" x14ac:dyDescent="0.25">
      <c r="A363" s="186" t="s">
        <v>31</v>
      </c>
      <c r="B363" s="186"/>
      <c r="C363" s="186"/>
      <c r="D363" s="186"/>
      <c r="E363" s="186"/>
    </row>
    <row r="364" spans="1:5" ht="15" customHeight="1" x14ac:dyDescent="0.25">
      <c r="A364" s="186" t="s">
        <v>91</v>
      </c>
      <c r="B364" s="186"/>
      <c r="C364" s="186"/>
      <c r="D364" s="186"/>
      <c r="E364" s="186"/>
    </row>
    <row r="365" spans="1:5" ht="15" customHeight="1" x14ac:dyDescent="0.25">
      <c r="A365" s="183" t="s">
        <v>92</v>
      </c>
      <c r="B365" s="183"/>
      <c r="C365" s="183"/>
      <c r="D365" s="183"/>
      <c r="E365" s="183"/>
    </row>
    <row r="366" spans="1:5" ht="15" customHeight="1" x14ac:dyDescent="0.25">
      <c r="A366" s="183"/>
      <c r="B366" s="183"/>
      <c r="C366" s="183"/>
      <c r="D366" s="183"/>
      <c r="E366" s="183"/>
    </row>
    <row r="367" spans="1:5" ht="15" customHeight="1" x14ac:dyDescent="0.25">
      <c r="A367" s="183"/>
      <c r="B367" s="183"/>
      <c r="C367" s="183"/>
      <c r="D367" s="183"/>
      <c r="E367" s="183"/>
    </row>
    <row r="368" spans="1:5" ht="15" customHeight="1" x14ac:dyDescent="0.25">
      <c r="A368" s="183"/>
      <c r="B368" s="183"/>
      <c r="C368" s="183"/>
      <c r="D368" s="183"/>
      <c r="E368" s="183"/>
    </row>
    <row r="369" spans="1:5" ht="15" customHeight="1" x14ac:dyDescent="0.25">
      <c r="A369" s="183"/>
      <c r="B369" s="183"/>
      <c r="C369" s="183"/>
      <c r="D369" s="183"/>
      <c r="E369" s="183"/>
    </row>
    <row r="370" spans="1:5" ht="15" customHeight="1" x14ac:dyDescent="0.25">
      <c r="A370" s="37"/>
      <c r="B370" s="37"/>
      <c r="C370" s="37"/>
      <c r="D370" s="37"/>
      <c r="E370" s="37"/>
    </row>
    <row r="371" spans="1:5" ht="15" customHeight="1" x14ac:dyDescent="0.25">
      <c r="A371" s="37"/>
      <c r="B371" s="37"/>
      <c r="C371" s="37"/>
      <c r="D371" s="37"/>
      <c r="E371" s="37"/>
    </row>
    <row r="372" spans="1:5" ht="15" customHeight="1" x14ac:dyDescent="0.25">
      <c r="A372" s="37"/>
      <c r="B372" s="37"/>
      <c r="C372" s="37"/>
      <c r="D372" s="37"/>
      <c r="E372" s="37"/>
    </row>
    <row r="373" spans="1:5" ht="15" customHeight="1" x14ac:dyDescent="0.25">
      <c r="A373" s="38" t="s">
        <v>1</v>
      </c>
      <c r="B373" s="39"/>
      <c r="C373" s="39"/>
      <c r="D373" s="39"/>
      <c r="E373" s="39"/>
    </row>
    <row r="374" spans="1:5" ht="15" customHeight="1" x14ac:dyDescent="0.25">
      <c r="A374" s="78" t="s">
        <v>50</v>
      </c>
      <c r="B374" s="86"/>
      <c r="C374" s="86"/>
      <c r="D374" s="86"/>
      <c r="E374" s="87" t="s">
        <v>51</v>
      </c>
    </row>
    <row r="375" spans="1:5" ht="15" customHeight="1" x14ac:dyDescent="0.25">
      <c r="A375" s="42"/>
      <c r="B375" s="38"/>
      <c r="C375" s="39"/>
      <c r="D375" s="39"/>
      <c r="E375" s="43"/>
    </row>
    <row r="376" spans="1:5" ht="15" customHeight="1" x14ac:dyDescent="0.25">
      <c r="B376" s="44" t="s">
        <v>36</v>
      </c>
      <c r="C376" s="44" t="s">
        <v>37</v>
      </c>
      <c r="D376" s="45" t="s">
        <v>38</v>
      </c>
      <c r="E376" s="70" t="s">
        <v>39</v>
      </c>
    </row>
    <row r="377" spans="1:5" ht="15" customHeight="1" x14ac:dyDescent="0.25">
      <c r="B377" s="46">
        <v>14018</v>
      </c>
      <c r="C377" s="47"/>
      <c r="D377" s="48" t="s">
        <v>40</v>
      </c>
      <c r="E377" s="49">
        <v>202000</v>
      </c>
    </row>
    <row r="378" spans="1:5" ht="15" customHeight="1" x14ac:dyDescent="0.25">
      <c r="B378" s="50"/>
      <c r="C378" s="51" t="s">
        <v>41</v>
      </c>
      <c r="D378" s="52"/>
      <c r="E378" s="53">
        <f>SUM(E377:E377)</f>
        <v>202000</v>
      </c>
    </row>
    <row r="379" spans="1:5" ht="15" customHeight="1" x14ac:dyDescent="0.3">
      <c r="A379" s="54"/>
      <c r="B379" s="55"/>
      <c r="C379" s="55"/>
      <c r="D379" s="55"/>
      <c r="E379" s="55"/>
    </row>
    <row r="380" spans="1:5" ht="15" customHeight="1" x14ac:dyDescent="0.25">
      <c r="A380" s="84" t="s">
        <v>17</v>
      </c>
      <c r="B380" s="86"/>
      <c r="C380" s="86"/>
      <c r="D380" s="86"/>
      <c r="E380" s="77"/>
    </row>
    <row r="381" spans="1:5" ht="15" customHeight="1" x14ac:dyDescent="0.25">
      <c r="A381" s="78" t="s">
        <v>52</v>
      </c>
      <c r="B381" s="95"/>
      <c r="C381" s="95"/>
      <c r="D381" s="95"/>
      <c r="E381" s="95" t="s">
        <v>53</v>
      </c>
    </row>
    <row r="382" spans="1:5" ht="15" customHeight="1" x14ac:dyDescent="0.25">
      <c r="A382" s="77"/>
      <c r="B382" s="123"/>
      <c r="C382" s="86"/>
      <c r="E382" s="99"/>
    </row>
    <row r="383" spans="1:5" ht="15" customHeight="1" x14ac:dyDescent="0.25">
      <c r="B383" s="100"/>
      <c r="C383" s="68" t="s">
        <v>37</v>
      </c>
      <c r="D383" s="59" t="s">
        <v>42</v>
      </c>
      <c r="E383" s="70" t="s">
        <v>39</v>
      </c>
    </row>
    <row r="384" spans="1:5" ht="15" customHeight="1" x14ac:dyDescent="0.25">
      <c r="B384" s="60"/>
      <c r="C384" s="71">
        <v>4349</v>
      </c>
      <c r="D384" s="103" t="s">
        <v>61</v>
      </c>
      <c r="E384" s="93">
        <v>202000</v>
      </c>
    </row>
    <row r="385" spans="1:5" ht="15" customHeight="1" x14ac:dyDescent="0.25">
      <c r="B385" s="64"/>
      <c r="C385" s="51" t="s">
        <v>41</v>
      </c>
      <c r="D385" s="52"/>
      <c r="E385" s="53">
        <f>SUM(E384:E384)</f>
        <v>202000</v>
      </c>
    </row>
    <row r="386" spans="1:5" ht="15" customHeight="1" x14ac:dyDescent="0.25"/>
    <row r="387" spans="1:5" ht="15" customHeight="1" x14ac:dyDescent="0.25"/>
    <row r="388" spans="1:5" ht="15" customHeight="1" x14ac:dyDescent="0.3">
      <c r="A388" s="36" t="s">
        <v>93</v>
      </c>
    </row>
    <row r="389" spans="1:5" ht="15" customHeight="1" x14ac:dyDescent="0.25">
      <c r="A389" s="186" t="s">
        <v>31</v>
      </c>
      <c r="B389" s="186"/>
      <c r="C389" s="186"/>
      <c r="D389" s="186"/>
      <c r="E389" s="186"/>
    </row>
    <row r="390" spans="1:5" ht="15" customHeight="1" x14ac:dyDescent="0.25">
      <c r="A390" s="185" t="s">
        <v>94</v>
      </c>
      <c r="B390" s="185"/>
      <c r="C390" s="185"/>
      <c r="D390" s="185"/>
      <c r="E390" s="185"/>
    </row>
    <row r="391" spans="1:5" ht="15" customHeight="1" x14ac:dyDescent="0.25">
      <c r="A391" s="185"/>
      <c r="B391" s="185"/>
      <c r="C391" s="185"/>
      <c r="D391" s="185"/>
      <c r="E391" s="185"/>
    </row>
    <row r="392" spans="1:5" ht="15" customHeight="1" x14ac:dyDescent="0.25">
      <c r="A392" s="185"/>
      <c r="B392" s="185"/>
      <c r="C392" s="185"/>
      <c r="D392" s="185"/>
      <c r="E392" s="185"/>
    </row>
    <row r="393" spans="1:5" ht="15" customHeight="1" x14ac:dyDescent="0.25">
      <c r="A393" s="185"/>
      <c r="B393" s="185"/>
      <c r="C393" s="185"/>
      <c r="D393" s="185"/>
      <c r="E393" s="185"/>
    </row>
    <row r="394" spans="1:5" ht="15" customHeight="1" x14ac:dyDescent="0.25">
      <c r="A394" s="185"/>
      <c r="B394" s="185"/>
      <c r="C394" s="185"/>
      <c r="D394" s="185"/>
      <c r="E394" s="185"/>
    </row>
    <row r="395" spans="1:5" ht="15" customHeight="1" x14ac:dyDescent="0.25">
      <c r="A395" s="185"/>
      <c r="B395" s="185"/>
      <c r="C395" s="185"/>
      <c r="D395" s="185"/>
      <c r="E395" s="185"/>
    </row>
    <row r="396" spans="1:5" ht="15" customHeight="1" x14ac:dyDescent="0.25">
      <c r="A396" s="185"/>
      <c r="B396" s="185"/>
      <c r="C396" s="185"/>
      <c r="D396" s="185"/>
      <c r="E396" s="185"/>
    </row>
    <row r="397" spans="1:5" ht="15" customHeight="1" x14ac:dyDescent="0.25">
      <c r="A397" s="185"/>
      <c r="B397" s="185"/>
      <c r="C397" s="185"/>
      <c r="D397" s="185"/>
      <c r="E397" s="185"/>
    </row>
    <row r="398" spans="1:5" ht="15" customHeight="1" x14ac:dyDescent="0.25">
      <c r="A398" s="82"/>
      <c r="B398" s="82"/>
      <c r="C398" s="82"/>
      <c r="D398" s="82"/>
      <c r="E398" s="82"/>
    </row>
    <row r="399" spans="1:5" ht="15" customHeight="1" x14ac:dyDescent="0.25">
      <c r="A399" s="84" t="s">
        <v>1</v>
      </c>
      <c r="B399" s="86"/>
      <c r="C399" s="86"/>
      <c r="D399" s="86"/>
      <c r="E399" s="86"/>
    </row>
    <row r="400" spans="1:5" ht="15" customHeight="1" x14ac:dyDescent="0.25">
      <c r="A400" s="78" t="s">
        <v>52</v>
      </c>
      <c r="B400" s="95"/>
      <c r="C400" s="95"/>
      <c r="D400" s="95"/>
      <c r="E400" s="95" t="s">
        <v>53</v>
      </c>
    </row>
    <row r="401" spans="1:5" ht="15" customHeight="1" x14ac:dyDescent="0.25">
      <c r="B401" s="84"/>
      <c r="C401" s="86"/>
      <c r="D401" s="86"/>
      <c r="E401" s="89"/>
    </row>
    <row r="402" spans="1:5" ht="15" customHeight="1" x14ac:dyDescent="0.25">
      <c r="A402" s="100"/>
      <c r="B402" s="100"/>
      <c r="C402" s="68" t="s">
        <v>37</v>
      </c>
      <c r="D402" s="69" t="s">
        <v>38</v>
      </c>
      <c r="E402" s="44" t="s">
        <v>39</v>
      </c>
    </row>
    <row r="403" spans="1:5" ht="15" customHeight="1" x14ac:dyDescent="0.25">
      <c r="A403" s="60"/>
      <c r="B403" s="124"/>
      <c r="C403" s="121">
        <v>6402</v>
      </c>
      <c r="D403" s="111" t="s">
        <v>95</v>
      </c>
      <c r="E403" s="49">
        <v>2707959.45</v>
      </c>
    </row>
    <row r="404" spans="1:5" ht="15" customHeight="1" x14ac:dyDescent="0.25">
      <c r="A404" s="60"/>
      <c r="B404" s="124"/>
      <c r="C404" s="51" t="s">
        <v>41</v>
      </c>
      <c r="D404" s="52"/>
      <c r="E404" s="53">
        <f>SUM(E403:E403)</f>
        <v>2707959.45</v>
      </c>
    </row>
    <row r="405" spans="1:5" ht="15" customHeight="1" x14ac:dyDescent="0.25">
      <c r="A405" s="42"/>
      <c r="B405" s="42"/>
      <c r="C405" s="42"/>
      <c r="D405" s="42"/>
      <c r="E405" s="42"/>
    </row>
    <row r="406" spans="1:5" ht="15" customHeight="1" x14ac:dyDescent="0.25">
      <c r="A406" s="84" t="s">
        <v>17</v>
      </c>
      <c r="B406" s="86"/>
      <c r="C406" s="86"/>
      <c r="D406" s="86"/>
      <c r="E406" s="77"/>
    </row>
    <row r="407" spans="1:5" ht="15" customHeight="1" x14ac:dyDescent="0.25">
      <c r="A407" s="78" t="s">
        <v>52</v>
      </c>
      <c r="B407" s="95"/>
      <c r="C407" s="95"/>
      <c r="D407" s="95"/>
      <c r="E407" s="95" t="s">
        <v>53</v>
      </c>
    </row>
    <row r="408" spans="1:5" ht="15" customHeight="1" x14ac:dyDescent="0.25">
      <c r="A408" s="77"/>
      <c r="B408" s="123"/>
      <c r="C408" s="86"/>
      <c r="E408" s="99"/>
    </row>
    <row r="409" spans="1:5" ht="15" customHeight="1" x14ac:dyDescent="0.25">
      <c r="B409" s="100"/>
      <c r="C409" s="68" t="s">
        <v>37</v>
      </c>
      <c r="D409" s="59" t="s">
        <v>42</v>
      </c>
      <c r="E409" s="70" t="s">
        <v>39</v>
      </c>
    </row>
    <row r="410" spans="1:5" ht="15" customHeight="1" x14ac:dyDescent="0.25">
      <c r="B410" s="60"/>
      <c r="C410" s="71">
        <v>4349</v>
      </c>
      <c r="D410" s="111" t="s">
        <v>96</v>
      </c>
      <c r="E410" s="49">
        <v>2707959.45</v>
      </c>
    </row>
    <row r="411" spans="1:5" ht="15" customHeight="1" x14ac:dyDescent="0.25">
      <c r="B411" s="64"/>
      <c r="C411" s="51" t="s">
        <v>41</v>
      </c>
      <c r="D411" s="52"/>
      <c r="E411" s="53">
        <f>SUM(E410:E410)</f>
        <v>2707959.45</v>
      </c>
    </row>
    <row r="412" spans="1:5" ht="15" customHeight="1" x14ac:dyDescent="0.25"/>
    <row r="413" spans="1:5" ht="15" customHeight="1" x14ac:dyDescent="0.25"/>
    <row r="414" spans="1:5" ht="15" customHeight="1" x14ac:dyDescent="0.3">
      <c r="A414" s="36" t="s">
        <v>97</v>
      </c>
    </row>
    <row r="415" spans="1:5" ht="15" customHeight="1" x14ac:dyDescent="0.25">
      <c r="A415" s="186" t="s">
        <v>98</v>
      </c>
      <c r="B415" s="186"/>
      <c r="C415" s="186"/>
      <c r="D415" s="186"/>
      <c r="E415" s="186"/>
    </row>
    <row r="416" spans="1:5" ht="15" customHeight="1" x14ac:dyDescent="0.25">
      <c r="A416" s="183" t="s">
        <v>212</v>
      </c>
      <c r="B416" s="183"/>
      <c r="C416" s="183"/>
      <c r="D416" s="183"/>
      <c r="E416" s="183"/>
    </row>
    <row r="417" spans="1:5" ht="15" customHeight="1" x14ac:dyDescent="0.25">
      <c r="A417" s="183"/>
      <c r="B417" s="183"/>
      <c r="C417" s="183"/>
      <c r="D417" s="183"/>
      <c r="E417" s="183"/>
    </row>
    <row r="418" spans="1:5" ht="15" customHeight="1" x14ac:dyDescent="0.25">
      <c r="A418" s="183"/>
      <c r="B418" s="183"/>
      <c r="C418" s="183"/>
      <c r="D418" s="183"/>
      <c r="E418" s="183"/>
    </row>
    <row r="419" spans="1:5" ht="15" customHeight="1" x14ac:dyDescent="0.25">
      <c r="A419" s="183"/>
      <c r="B419" s="183"/>
      <c r="C419" s="183"/>
      <c r="D419" s="183"/>
      <c r="E419" s="183"/>
    </row>
    <row r="420" spans="1:5" ht="15" customHeight="1" x14ac:dyDescent="0.25">
      <c r="A420" s="183"/>
      <c r="B420" s="183"/>
      <c r="C420" s="183"/>
      <c r="D420" s="183"/>
      <c r="E420" s="183"/>
    </row>
    <row r="421" spans="1:5" ht="15" customHeight="1" x14ac:dyDescent="0.25">
      <c r="A421" s="183"/>
      <c r="B421" s="183"/>
      <c r="C421" s="183"/>
      <c r="D421" s="183"/>
      <c r="E421" s="183"/>
    </row>
    <row r="422" spans="1:5" ht="15" customHeight="1" x14ac:dyDescent="0.25">
      <c r="A422" s="183"/>
      <c r="B422" s="183"/>
      <c r="C422" s="183"/>
      <c r="D422" s="183"/>
      <c r="E422" s="183"/>
    </row>
    <row r="423" spans="1:5" ht="15" customHeight="1" x14ac:dyDescent="0.25">
      <c r="A423" s="183"/>
      <c r="B423" s="183"/>
      <c r="C423" s="183"/>
      <c r="D423" s="183"/>
      <c r="E423" s="183"/>
    </row>
    <row r="424" spans="1:5" ht="15" customHeight="1" x14ac:dyDescent="0.25">
      <c r="A424" s="183"/>
      <c r="B424" s="183"/>
      <c r="C424" s="183"/>
      <c r="D424" s="183"/>
      <c r="E424" s="183"/>
    </row>
    <row r="425" spans="1:5" ht="15" customHeight="1" x14ac:dyDescent="0.25"/>
    <row r="426" spans="1:5" ht="15" customHeight="1" x14ac:dyDescent="0.25">
      <c r="A426" s="84" t="s">
        <v>1</v>
      </c>
      <c r="B426" s="86"/>
      <c r="C426" s="86"/>
      <c r="D426" s="86"/>
      <c r="E426" s="86"/>
    </row>
    <row r="427" spans="1:5" ht="15" customHeight="1" x14ac:dyDescent="0.25">
      <c r="A427" s="125" t="s">
        <v>99</v>
      </c>
      <c r="B427" s="55"/>
      <c r="C427" s="55"/>
      <c r="D427" s="55"/>
      <c r="E427" s="42" t="s">
        <v>100</v>
      </c>
    </row>
    <row r="428" spans="1:5" ht="15" customHeight="1" x14ac:dyDescent="0.25">
      <c r="A428" s="77"/>
      <c r="B428" s="84"/>
      <c r="C428" s="86"/>
      <c r="D428" s="86"/>
      <c r="E428" s="89"/>
    </row>
    <row r="429" spans="1:5" ht="15" customHeight="1" x14ac:dyDescent="0.25">
      <c r="B429" s="44" t="s">
        <v>36</v>
      </c>
      <c r="C429" s="68" t="s">
        <v>37</v>
      </c>
      <c r="D429" s="69" t="s">
        <v>38</v>
      </c>
      <c r="E429" s="70" t="s">
        <v>39</v>
      </c>
    </row>
    <row r="430" spans="1:5" ht="15" customHeight="1" x14ac:dyDescent="0.25">
      <c r="B430" s="126">
        <v>10</v>
      </c>
      <c r="C430" s="127">
        <v>6172</v>
      </c>
      <c r="D430" s="128" t="s">
        <v>101</v>
      </c>
      <c r="E430" s="72">
        <v>-460000</v>
      </c>
    </row>
    <row r="431" spans="1:5" ht="15" customHeight="1" x14ac:dyDescent="0.25">
      <c r="B431" s="126"/>
      <c r="C431" s="73" t="s">
        <v>41</v>
      </c>
      <c r="D431" s="74"/>
      <c r="E431" s="75">
        <f>SUM(E430:E430)</f>
        <v>-460000</v>
      </c>
    </row>
    <row r="432" spans="1:5" ht="15" customHeight="1" x14ac:dyDescent="0.25"/>
    <row r="433" spans="1:5" ht="15" customHeight="1" x14ac:dyDescent="0.25">
      <c r="A433" s="38" t="s">
        <v>17</v>
      </c>
      <c r="B433" s="39"/>
      <c r="C433" s="39"/>
      <c r="D433" s="39"/>
      <c r="E433" s="39"/>
    </row>
    <row r="434" spans="1:5" ht="15" customHeight="1" x14ac:dyDescent="0.25">
      <c r="A434" s="40" t="s">
        <v>65</v>
      </c>
      <c r="B434" s="39"/>
      <c r="C434" s="39"/>
      <c r="D434" s="39"/>
      <c r="E434" s="41" t="s">
        <v>102</v>
      </c>
    </row>
    <row r="435" spans="1:5" ht="15" customHeight="1" x14ac:dyDescent="0.25">
      <c r="A435" s="129"/>
      <c r="B435" s="130"/>
      <c r="C435" s="86"/>
      <c r="D435" s="86"/>
      <c r="E435" s="89"/>
    </row>
    <row r="436" spans="1:5" ht="15" customHeight="1" x14ac:dyDescent="0.25">
      <c r="A436" s="58"/>
      <c r="B436" s="68" t="s">
        <v>36</v>
      </c>
      <c r="C436" s="68" t="s">
        <v>37</v>
      </c>
      <c r="D436" s="119" t="s">
        <v>42</v>
      </c>
      <c r="E436" s="70" t="s">
        <v>39</v>
      </c>
    </row>
    <row r="437" spans="1:5" ht="15" customHeight="1" x14ac:dyDescent="0.25">
      <c r="A437" s="113"/>
      <c r="B437" s="46">
        <v>10</v>
      </c>
      <c r="C437" s="121"/>
      <c r="D437" s="103" t="s">
        <v>103</v>
      </c>
      <c r="E437" s="72">
        <v>-460000</v>
      </c>
    </row>
    <row r="438" spans="1:5" ht="15" customHeight="1" x14ac:dyDescent="0.25">
      <c r="A438" s="131"/>
      <c r="B438" s="112"/>
      <c r="C438" s="73" t="s">
        <v>41</v>
      </c>
      <c r="D438" s="74"/>
      <c r="E438" s="75">
        <f>SUM(E437:E437)</f>
        <v>-460000</v>
      </c>
    </row>
    <row r="439" spans="1:5" ht="15" customHeight="1" x14ac:dyDescent="0.25"/>
    <row r="440" spans="1:5" ht="15" customHeight="1" x14ac:dyDescent="0.25"/>
    <row r="441" spans="1:5" ht="15" customHeight="1" x14ac:dyDescent="0.3">
      <c r="A441" s="36" t="s">
        <v>104</v>
      </c>
    </row>
    <row r="442" spans="1:5" ht="15" customHeight="1" x14ac:dyDescent="0.25">
      <c r="A442" s="184" t="s">
        <v>105</v>
      </c>
      <c r="B442" s="184"/>
      <c r="C442" s="184"/>
      <c r="D442" s="184"/>
      <c r="E442" s="184"/>
    </row>
    <row r="443" spans="1:5" ht="15" customHeight="1" x14ac:dyDescent="0.25">
      <c r="A443" s="184"/>
      <c r="B443" s="184"/>
      <c r="C443" s="184"/>
      <c r="D443" s="184"/>
      <c r="E443" s="184"/>
    </row>
    <row r="444" spans="1:5" ht="15" customHeight="1" x14ac:dyDescent="0.25">
      <c r="A444" s="183" t="s">
        <v>106</v>
      </c>
      <c r="B444" s="183"/>
      <c r="C444" s="183"/>
      <c r="D444" s="183"/>
      <c r="E444" s="183"/>
    </row>
    <row r="445" spans="1:5" ht="15" customHeight="1" x14ac:dyDescent="0.25">
      <c r="A445" s="183"/>
      <c r="B445" s="183"/>
      <c r="C445" s="183"/>
      <c r="D445" s="183"/>
      <c r="E445" s="183"/>
    </row>
    <row r="446" spans="1:5" ht="15" customHeight="1" x14ac:dyDescent="0.25">
      <c r="A446" s="183"/>
      <c r="B446" s="183"/>
      <c r="C446" s="183"/>
      <c r="D446" s="183"/>
      <c r="E446" s="183"/>
    </row>
    <row r="447" spans="1:5" ht="15" customHeight="1" x14ac:dyDescent="0.25">
      <c r="A447" s="183"/>
      <c r="B447" s="183"/>
      <c r="C447" s="183"/>
      <c r="D447" s="183"/>
      <c r="E447" s="183"/>
    </row>
    <row r="448" spans="1:5" ht="15" customHeight="1" x14ac:dyDescent="0.25">
      <c r="A448" s="183"/>
      <c r="B448" s="183"/>
      <c r="C448" s="183"/>
      <c r="D448" s="183"/>
      <c r="E448" s="183"/>
    </row>
    <row r="449" spans="1:5" ht="15" customHeight="1" x14ac:dyDescent="0.25">
      <c r="A449" s="183"/>
      <c r="B449" s="183"/>
      <c r="C449" s="183"/>
      <c r="D449" s="183"/>
      <c r="E449" s="183"/>
    </row>
    <row r="450" spans="1:5" ht="15" customHeight="1" x14ac:dyDescent="0.25">
      <c r="A450" s="183"/>
      <c r="B450" s="183"/>
      <c r="C450" s="183"/>
      <c r="D450" s="183"/>
      <c r="E450" s="183"/>
    </row>
    <row r="451" spans="1:5" ht="15" customHeight="1" x14ac:dyDescent="0.25">
      <c r="A451" s="183"/>
      <c r="B451" s="183"/>
      <c r="C451" s="183"/>
      <c r="D451" s="183"/>
      <c r="E451" s="183"/>
    </row>
    <row r="452" spans="1:5" ht="15" customHeight="1" x14ac:dyDescent="0.25">
      <c r="A452" s="86"/>
      <c r="B452" s="129"/>
      <c r="C452" s="132"/>
      <c r="D452" s="86"/>
      <c r="E452" s="133"/>
    </row>
    <row r="453" spans="1:5" ht="15" customHeight="1" x14ac:dyDescent="0.25">
      <c r="A453" s="84" t="s">
        <v>1</v>
      </c>
      <c r="B453" s="86"/>
      <c r="C453" s="86"/>
      <c r="D453" s="86"/>
      <c r="E453" s="86"/>
    </row>
    <row r="454" spans="1:5" ht="15" customHeight="1" x14ac:dyDescent="0.25">
      <c r="A454" s="40" t="s">
        <v>65</v>
      </c>
      <c r="B454" s="86"/>
      <c r="C454" s="86"/>
      <c r="D454" s="86"/>
      <c r="E454" s="87" t="s">
        <v>86</v>
      </c>
    </row>
    <row r="455" spans="1:5" ht="15" customHeight="1" x14ac:dyDescent="0.25">
      <c r="B455" s="84"/>
      <c r="C455" s="86"/>
      <c r="D455" s="86"/>
      <c r="E455" s="89"/>
    </row>
    <row r="456" spans="1:5" ht="15" customHeight="1" x14ac:dyDescent="0.25">
      <c r="B456" s="68" t="s">
        <v>36</v>
      </c>
      <c r="C456" s="68" t="s">
        <v>37</v>
      </c>
      <c r="D456" s="69" t="s">
        <v>38</v>
      </c>
      <c r="E456" s="70" t="s">
        <v>39</v>
      </c>
    </row>
    <row r="457" spans="1:5" ht="15" customHeight="1" x14ac:dyDescent="0.25">
      <c r="B457" s="134">
        <v>35672</v>
      </c>
      <c r="C457" s="71"/>
      <c r="D457" s="111" t="s">
        <v>74</v>
      </c>
      <c r="E457" s="93">
        <v>-22661859.969999999</v>
      </c>
    </row>
    <row r="458" spans="1:5" ht="15" customHeight="1" x14ac:dyDescent="0.25">
      <c r="B458" s="94"/>
      <c r="C458" s="73" t="s">
        <v>41</v>
      </c>
      <c r="D458" s="74"/>
      <c r="E458" s="75">
        <f>SUM(E457:E457)</f>
        <v>-22661859.969999999</v>
      </c>
    </row>
    <row r="459" spans="1:5" ht="15" customHeight="1" x14ac:dyDescent="0.25">
      <c r="A459" s="78"/>
      <c r="B459" s="77"/>
      <c r="C459" s="86"/>
      <c r="D459" s="86"/>
      <c r="E459" s="89"/>
    </row>
    <row r="460" spans="1:5" ht="15" customHeight="1" x14ac:dyDescent="0.25">
      <c r="A460" s="84" t="s">
        <v>1</v>
      </c>
      <c r="B460" s="86"/>
      <c r="C460" s="86"/>
      <c r="D460" s="86"/>
      <c r="E460" s="86"/>
    </row>
    <row r="461" spans="1:5" ht="15" customHeight="1" x14ac:dyDescent="0.25">
      <c r="A461" s="40" t="s">
        <v>65</v>
      </c>
      <c r="B461" s="86"/>
      <c r="C461" s="86"/>
      <c r="D461" s="86"/>
      <c r="E461" s="87" t="s">
        <v>72</v>
      </c>
    </row>
    <row r="462" spans="1:5" ht="15" customHeight="1" x14ac:dyDescent="0.25">
      <c r="B462" s="84"/>
      <c r="C462" s="86"/>
      <c r="D462" s="86"/>
      <c r="E462" s="89"/>
    </row>
    <row r="463" spans="1:5" ht="15" customHeight="1" x14ac:dyDescent="0.25">
      <c r="B463" s="68" t="s">
        <v>36</v>
      </c>
      <c r="C463" s="68" t="s">
        <v>37</v>
      </c>
      <c r="D463" s="69" t="s">
        <v>38</v>
      </c>
      <c r="E463" s="70" t="s">
        <v>39</v>
      </c>
    </row>
    <row r="464" spans="1:5" ht="15" customHeight="1" x14ac:dyDescent="0.25">
      <c r="B464" s="134">
        <v>35672</v>
      </c>
      <c r="C464" s="71"/>
      <c r="D464" s="111" t="s">
        <v>74</v>
      </c>
      <c r="E464" s="93">
        <v>22661859.969999999</v>
      </c>
    </row>
    <row r="465" spans="1:5" ht="15" customHeight="1" x14ac:dyDescent="0.25">
      <c r="B465" s="94"/>
      <c r="C465" s="73" t="s">
        <v>41</v>
      </c>
      <c r="D465" s="74"/>
      <c r="E465" s="75">
        <f>SUM(E464:E464)</f>
        <v>22661859.969999999</v>
      </c>
    </row>
    <row r="466" spans="1:5" ht="15" customHeight="1" x14ac:dyDescent="0.25"/>
    <row r="467" spans="1:5" ht="15" customHeight="1" x14ac:dyDescent="0.25"/>
    <row r="468" spans="1:5" ht="15" customHeight="1" x14ac:dyDescent="0.3">
      <c r="A468" s="36" t="s">
        <v>107</v>
      </c>
    </row>
    <row r="469" spans="1:5" ht="15" customHeight="1" x14ac:dyDescent="0.25">
      <c r="A469" s="184" t="s">
        <v>108</v>
      </c>
      <c r="B469" s="184"/>
      <c r="C469" s="184"/>
      <c r="D469" s="184"/>
      <c r="E469" s="184"/>
    </row>
    <row r="470" spans="1:5" ht="15" customHeight="1" x14ac:dyDescent="0.25">
      <c r="A470" s="184"/>
      <c r="B470" s="184"/>
      <c r="C470" s="184"/>
      <c r="D470" s="184"/>
      <c r="E470" s="184"/>
    </row>
    <row r="471" spans="1:5" ht="15" customHeight="1" x14ac:dyDescent="0.25">
      <c r="A471" s="183" t="s">
        <v>109</v>
      </c>
      <c r="B471" s="183"/>
      <c r="C471" s="183"/>
      <c r="D471" s="183"/>
      <c r="E471" s="183"/>
    </row>
    <row r="472" spans="1:5" ht="15" customHeight="1" x14ac:dyDescent="0.25">
      <c r="A472" s="183"/>
      <c r="B472" s="183"/>
      <c r="C472" s="183"/>
      <c r="D472" s="183"/>
      <c r="E472" s="183"/>
    </row>
    <row r="473" spans="1:5" ht="15" customHeight="1" x14ac:dyDescent="0.25">
      <c r="A473" s="183"/>
      <c r="B473" s="183"/>
      <c r="C473" s="183"/>
      <c r="D473" s="183"/>
      <c r="E473" s="183"/>
    </row>
    <row r="474" spans="1:5" ht="15" customHeight="1" x14ac:dyDescent="0.25">
      <c r="A474" s="183"/>
      <c r="B474" s="183"/>
      <c r="C474" s="183"/>
      <c r="D474" s="183"/>
      <c r="E474" s="183"/>
    </row>
    <row r="475" spans="1:5" ht="15" customHeight="1" x14ac:dyDescent="0.25">
      <c r="A475" s="183"/>
      <c r="B475" s="183"/>
      <c r="C475" s="183"/>
      <c r="D475" s="183"/>
      <c r="E475" s="183"/>
    </row>
    <row r="476" spans="1:5" ht="15" customHeight="1" x14ac:dyDescent="0.25">
      <c r="A476" s="183"/>
      <c r="B476" s="183"/>
      <c r="C476" s="183"/>
      <c r="D476" s="183"/>
      <c r="E476" s="183"/>
    </row>
    <row r="477" spans="1:5" ht="15" customHeight="1" x14ac:dyDescent="0.25">
      <c r="A477" s="183"/>
      <c r="B477" s="183"/>
      <c r="C477" s="183"/>
      <c r="D477" s="183"/>
      <c r="E477" s="183"/>
    </row>
    <row r="478" spans="1:5" ht="15" customHeight="1" x14ac:dyDescent="0.25">
      <c r="A478" s="76"/>
      <c r="B478" s="76"/>
      <c r="C478" s="76"/>
      <c r="D478" s="76"/>
      <c r="E478" s="76"/>
    </row>
    <row r="479" spans="1:5" ht="15" customHeight="1" x14ac:dyDescent="0.25">
      <c r="A479" s="84" t="s">
        <v>17</v>
      </c>
      <c r="B479" s="86"/>
      <c r="C479" s="86"/>
      <c r="D479" s="86"/>
      <c r="E479" s="77"/>
    </row>
    <row r="480" spans="1:5" ht="15" customHeight="1" x14ac:dyDescent="0.25">
      <c r="A480" s="40" t="s">
        <v>110</v>
      </c>
      <c r="B480" s="86"/>
      <c r="C480" s="86"/>
      <c r="D480" s="86"/>
      <c r="E480" s="87" t="s">
        <v>35</v>
      </c>
    </row>
    <row r="481" spans="1:5" ht="15" customHeight="1" x14ac:dyDescent="0.25">
      <c r="A481" s="78"/>
      <c r="B481" s="77"/>
      <c r="C481" s="86"/>
      <c r="D481" s="86"/>
      <c r="E481" s="89"/>
    </row>
    <row r="482" spans="1:5" ht="15" customHeight="1" x14ac:dyDescent="0.25">
      <c r="A482" s="100"/>
      <c r="B482" s="100"/>
      <c r="C482" s="68" t="s">
        <v>37</v>
      </c>
      <c r="D482" s="119" t="s">
        <v>42</v>
      </c>
      <c r="E482" s="70" t="s">
        <v>39</v>
      </c>
    </row>
    <row r="483" spans="1:5" ht="15" customHeight="1" x14ac:dyDescent="0.25">
      <c r="A483" s="100"/>
      <c r="B483" s="100"/>
      <c r="C483" s="121">
        <v>3311</v>
      </c>
      <c r="D483" s="103" t="s">
        <v>96</v>
      </c>
      <c r="E483" s="135">
        <v>-30000</v>
      </c>
    </row>
    <row r="484" spans="1:5" ht="15" customHeight="1" x14ac:dyDescent="0.25">
      <c r="A484" s="100"/>
      <c r="B484" s="100"/>
      <c r="C484" s="121">
        <v>3312</v>
      </c>
      <c r="D484" s="103" t="s">
        <v>96</v>
      </c>
      <c r="E484" s="135">
        <v>-70000</v>
      </c>
    </row>
    <row r="485" spans="1:5" ht="15" customHeight="1" x14ac:dyDescent="0.25">
      <c r="A485" s="136"/>
      <c r="B485" s="136"/>
      <c r="C485" s="73" t="s">
        <v>41</v>
      </c>
      <c r="D485" s="74"/>
      <c r="E485" s="75">
        <f>SUM(E483:E484)</f>
        <v>-100000</v>
      </c>
    </row>
    <row r="486" spans="1:5" ht="15" customHeight="1" x14ac:dyDescent="0.25"/>
    <row r="487" spans="1:5" ht="15" customHeight="1" x14ac:dyDescent="0.25">
      <c r="A487" s="84" t="s">
        <v>17</v>
      </c>
      <c r="B487" s="86"/>
      <c r="C487" s="86"/>
      <c r="D487" s="86"/>
      <c r="E487" s="86"/>
    </row>
    <row r="488" spans="1:5" ht="15" customHeight="1" x14ac:dyDescent="0.25">
      <c r="A488" s="78" t="s">
        <v>50</v>
      </c>
      <c r="B488" s="86"/>
      <c r="C488" s="86"/>
      <c r="D488" s="86"/>
      <c r="E488" s="87" t="s">
        <v>51</v>
      </c>
    </row>
    <row r="489" spans="1:5" ht="15" customHeight="1" x14ac:dyDescent="0.25">
      <c r="A489" s="84"/>
      <c r="B489" s="77"/>
      <c r="C489" s="86"/>
      <c r="D489" s="86"/>
      <c r="E489" s="89"/>
    </row>
    <row r="490" spans="1:5" ht="15" customHeight="1" x14ac:dyDescent="0.25">
      <c r="A490" s="100"/>
      <c r="B490" s="100"/>
      <c r="C490" s="68" t="s">
        <v>37</v>
      </c>
      <c r="D490" s="119" t="s">
        <v>42</v>
      </c>
      <c r="E490" s="70" t="s">
        <v>39</v>
      </c>
    </row>
    <row r="491" spans="1:5" ht="15" customHeight="1" x14ac:dyDescent="0.25">
      <c r="A491" s="113"/>
      <c r="B491" s="114"/>
      <c r="C491" s="115">
        <v>6409</v>
      </c>
      <c r="D491" s="103" t="s">
        <v>68</v>
      </c>
      <c r="E491" s="122">
        <v>100000</v>
      </c>
    </row>
    <row r="492" spans="1:5" ht="15" customHeight="1" x14ac:dyDescent="0.25">
      <c r="A492" s="116"/>
      <c r="B492" s="117"/>
      <c r="C492" s="73" t="s">
        <v>41</v>
      </c>
      <c r="D492" s="74"/>
      <c r="E492" s="75">
        <f>E491</f>
        <v>100000</v>
      </c>
    </row>
    <row r="493" spans="1:5" ht="15" customHeight="1" x14ac:dyDescent="0.25"/>
    <row r="494" spans="1:5" ht="15" customHeight="1" x14ac:dyDescent="0.25"/>
    <row r="495" spans="1:5" ht="15" customHeight="1" x14ac:dyDescent="0.3">
      <c r="A495" s="36" t="s">
        <v>111</v>
      </c>
    </row>
    <row r="496" spans="1:5" ht="15" customHeight="1" x14ac:dyDescent="0.25">
      <c r="A496" s="184" t="s">
        <v>112</v>
      </c>
      <c r="B496" s="184"/>
      <c r="C496" s="184"/>
      <c r="D496" s="184"/>
      <c r="E496" s="184"/>
    </row>
    <row r="497" spans="1:5" ht="15" customHeight="1" x14ac:dyDescent="0.25">
      <c r="A497" s="184"/>
      <c r="B497" s="184"/>
      <c r="C497" s="184"/>
      <c r="D497" s="184"/>
      <c r="E497" s="184"/>
    </row>
    <row r="498" spans="1:5" ht="15" customHeight="1" x14ac:dyDescent="0.25">
      <c r="A498" s="183" t="s">
        <v>113</v>
      </c>
      <c r="B498" s="183"/>
      <c r="C498" s="183"/>
      <c r="D498" s="183"/>
      <c r="E498" s="183"/>
    </row>
    <row r="499" spans="1:5" ht="15" customHeight="1" x14ac:dyDescent="0.25">
      <c r="A499" s="183"/>
      <c r="B499" s="183"/>
      <c r="C499" s="183"/>
      <c r="D499" s="183"/>
      <c r="E499" s="183"/>
    </row>
    <row r="500" spans="1:5" ht="15" customHeight="1" x14ac:dyDescent="0.25">
      <c r="A500" s="183"/>
      <c r="B500" s="183"/>
      <c r="C500" s="183"/>
      <c r="D500" s="183"/>
      <c r="E500" s="183"/>
    </row>
    <row r="501" spans="1:5" ht="15" customHeight="1" x14ac:dyDescent="0.25">
      <c r="A501" s="183"/>
      <c r="B501" s="183"/>
      <c r="C501" s="183"/>
      <c r="D501" s="183"/>
      <c r="E501" s="183"/>
    </row>
    <row r="502" spans="1:5" ht="15" customHeight="1" x14ac:dyDescent="0.25">
      <c r="A502" s="183"/>
      <c r="B502" s="183"/>
      <c r="C502" s="183"/>
      <c r="D502" s="183"/>
      <c r="E502" s="183"/>
    </row>
    <row r="503" spans="1:5" ht="15" customHeight="1" x14ac:dyDescent="0.25">
      <c r="A503" s="183"/>
      <c r="B503" s="183"/>
      <c r="C503" s="183"/>
      <c r="D503" s="183"/>
      <c r="E503" s="183"/>
    </row>
    <row r="504" spans="1:5" ht="15" customHeight="1" x14ac:dyDescent="0.25">
      <c r="A504" s="183"/>
      <c r="B504" s="183"/>
      <c r="C504" s="183"/>
      <c r="D504" s="183"/>
      <c r="E504" s="183"/>
    </row>
    <row r="505" spans="1:5" ht="15" customHeight="1" x14ac:dyDescent="0.25">
      <c r="A505" s="183"/>
      <c r="B505" s="183"/>
      <c r="C505" s="183"/>
      <c r="D505" s="183"/>
      <c r="E505" s="183"/>
    </row>
    <row r="506" spans="1:5" ht="15" customHeight="1" x14ac:dyDescent="0.25">
      <c r="A506" s="76"/>
      <c r="B506" s="76"/>
      <c r="C506" s="76"/>
      <c r="D506" s="76"/>
      <c r="E506" s="76"/>
    </row>
    <row r="507" spans="1:5" ht="15" customHeight="1" x14ac:dyDescent="0.25">
      <c r="A507" s="84" t="s">
        <v>17</v>
      </c>
      <c r="B507" s="86"/>
      <c r="C507" s="86"/>
      <c r="D507" s="86"/>
      <c r="E507" s="86"/>
    </row>
    <row r="508" spans="1:5" ht="15" customHeight="1" x14ac:dyDescent="0.25">
      <c r="A508" s="78" t="s">
        <v>50</v>
      </c>
      <c r="B508" s="86"/>
      <c r="C508" s="86"/>
      <c r="D508" s="86"/>
      <c r="E508" s="87" t="s">
        <v>51</v>
      </c>
    </row>
    <row r="509" spans="1:5" ht="15" customHeight="1" x14ac:dyDescent="0.25">
      <c r="A509" s="84"/>
      <c r="B509" s="77"/>
      <c r="C509" s="86"/>
      <c r="D509" s="86"/>
      <c r="E509" s="89"/>
    </row>
    <row r="510" spans="1:5" ht="15" customHeight="1" x14ac:dyDescent="0.25">
      <c r="A510" s="100"/>
      <c r="B510" s="100"/>
      <c r="C510" s="68" t="s">
        <v>37</v>
      </c>
      <c r="D510" s="119" t="s">
        <v>42</v>
      </c>
      <c r="E510" s="70" t="s">
        <v>39</v>
      </c>
    </row>
    <row r="511" spans="1:5" ht="15" customHeight="1" x14ac:dyDescent="0.25">
      <c r="A511" s="113"/>
      <c r="B511" s="114"/>
      <c r="C511" s="115">
        <v>6409</v>
      </c>
      <c r="D511" s="103" t="s">
        <v>68</v>
      </c>
      <c r="E511" s="122">
        <v>-1773400</v>
      </c>
    </row>
    <row r="512" spans="1:5" ht="15" customHeight="1" x14ac:dyDescent="0.25">
      <c r="A512" s="116"/>
      <c r="B512" s="117"/>
      <c r="C512" s="73" t="s">
        <v>41</v>
      </c>
      <c r="D512" s="74"/>
      <c r="E512" s="75">
        <f>E511</f>
        <v>-1773400</v>
      </c>
    </row>
    <row r="513" spans="1:5" ht="15" customHeight="1" x14ac:dyDescent="0.25"/>
    <row r="514" spans="1:5" ht="15" customHeight="1" x14ac:dyDescent="0.25">
      <c r="A514" s="84" t="s">
        <v>17</v>
      </c>
      <c r="B514" s="86"/>
      <c r="C514" s="86"/>
      <c r="D514" s="86"/>
      <c r="E514" s="77"/>
    </row>
    <row r="515" spans="1:5" ht="15" customHeight="1" x14ac:dyDescent="0.25">
      <c r="A515" s="40" t="s">
        <v>114</v>
      </c>
      <c r="B515" s="39"/>
      <c r="C515" s="39"/>
      <c r="D515" s="39"/>
      <c r="E515" s="41" t="s">
        <v>115</v>
      </c>
    </row>
    <row r="516" spans="1:5" ht="15" customHeight="1" x14ac:dyDescent="0.25">
      <c r="A516" s="78"/>
      <c r="B516" s="77"/>
      <c r="C516" s="86"/>
      <c r="D516" s="86"/>
      <c r="E516" s="89"/>
    </row>
    <row r="517" spans="1:5" ht="15" customHeight="1" x14ac:dyDescent="0.25">
      <c r="A517" s="100"/>
      <c r="B517" s="100"/>
      <c r="C517" s="68" t="s">
        <v>37</v>
      </c>
      <c r="D517" s="119" t="s">
        <v>42</v>
      </c>
      <c r="E517" s="70" t="s">
        <v>39</v>
      </c>
    </row>
    <row r="518" spans="1:5" ht="15" customHeight="1" x14ac:dyDescent="0.25">
      <c r="A518" s="100"/>
      <c r="B518" s="100"/>
      <c r="C518" s="71">
        <v>6113</v>
      </c>
      <c r="D518" s="103" t="s">
        <v>116</v>
      </c>
      <c r="E518" s="72">
        <f>1035000+99300+64100+20000+7000</f>
        <v>1225400</v>
      </c>
    </row>
    <row r="519" spans="1:5" ht="15" customHeight="1" x14ac:dyDescent="0.25">
      <c r="A519" s="100"/>
      <c r="B519" s="100"/>
      <c r="C519" s="71">
        <v>6113</v>
      </c>
      <c r="D519" s="103" t="s">
        <v>61</v>
      </c>
      <c r="E519" s="72">
        <v>198000</v>
      </c>
    </row>
    <row r="520" spans="1:5" ht="15" customHeight="1" x14ac:dyDescent="0.25">
      <c r="A520" s="136"/>
      <c r="B520" s="136"/>
      <c r="C520" s="73" t="s">
        <v>41</v>
      </c>
      <c r="D520" s="74"/>
      <c r="E520" s="75">
        <f>SUM(E518:E519)</f>
        <v>1423400</v>
      </c>
    </row>
    <row r="521" spans="1:5" ht="15" customHeight="1" x14ac:dyDescent="0.25"/>
    <row r="522" spans="1:5" ht="15" customHeight="1" x14ac:dyDescent="0.25">
      <c r="A522" s="84" t="s">
        <v>17</v>
      </c>
      <c r="B522" s="86"/>
      <c r="C522" s="86"/>
      <c r="D522" s="86"/>
      <c r="E522" s="77"/>
    </row>
    <row r="523" spans="1:5" ht="15" customHeight="1" x14ac:dyDescent="0.25">
      <c r="A523" s="40" t="s">
        <v>117</v>
      </c>
      <c r="B523" s="39"/>
      <c r="C523" s="39"/>
      <c r="D523" s="39"/>
      <c r="E523" s="41" t="s">
        <v>118</v>
      </c>
    </row>
    <row r="524" spans="1:5" ht="15" customHeight="1" x14ac:dyDescent="0.25">
      <c r="A524" s="78"/>
      <c r="B524" s="77"/>
      <c r="C524" s="86"/>
      <c r="D524" s="86"/>
      <c r="E524" s="89"/>
    </row>
    <row r="525" spans="1:5" ht="15" customHeight="1" x14ac:dyDescent="0.25">
      <c r="A525" s="100"/>
      <c r="B525" s="100"/>
      <c r="C525" s="68" t="s">
        <v>37</v>
      </c>
      <c r="D525" s="119" t="s">
        <v>42</v>
      </c>
      <c r="E525" s="70" t="s">
        <v>39</v>
      </c>
    </row>
    <row r="526" spans="1:5" ht="15" customHeight="1" x14ac:dyDescent="0.25">
      <c r="A526" s="100"/>
      <c r="B526" s="100"/>
      <c r="C526" s="71">
        <v>2143</v>
      </c>
      <c r="D526" s="103" t="s">
        <v>103</v>
      </c>
      <c r="E526" s="72">
        <v>350000</v>
      </c>
    </row>
    <row r="527" spans="1:5" ht="15" customHeight="1" x14ac:dyDescent="0.25">
      <c r="A527" s="136"/>
      <c r="B527" s="136"/>
      <c r="C527" s="73" t="s">
        <v>41</v>
      </c>
      <c r="D527" s="74"/>
      <c r="E527" s="75">
        <f>SUM(E526:E526)</f>
        <v>350000</v>
      </c>
    </row>
    <row r="528" spans="1:5" ht="15" customHeight="1" x14ac:dyDescent="0.25"/>
    <row r="529" spans="1:5" ht="15" customHeight="1" x14ac:dyDescent="0.25"/>
    <row r="530" spans="1:5" ht="15" customHeight="1" x14ac:dyDescent="0.25"/>
    <row r="531" spans="1:5" ht="15" customHeight="1" x14ac:dyDescent="0.25"/>
    <row r="532" spans="1:5" ht="15" customHeight="1" x14ac:dyDescent="0.3">
      <c r="A532" s="54" t="s">
        <v>119</v>
      </c>
    </row>
    <row r="533" spans="1:5" ht="15" customHeight="1" x14ac:dyDescent="0.25">
      <c r="A533" s="186" t="s">
        <v>120</v>
      </c>
      <c r="B533" s="186"/>
      <c r="C533" s="186"/>
      <c r="D533" s="186"/>
      <c r="E533" s="186"/>
    </row>
    <row r="534" spans="1:5" ht="15" customHeight="1" x14ac:dyDescent="0.25">
      <c r="A534" s="186"/>
      <c r="B534" s="186"/>
      <c r="C534" s="186"/>
      <c r="D534" s="186"/>
      <c r="E534" s="186"/>
    </row>
    <row r="535" spans="1:5" ht="15" customHeight="1" x14ac:dyDescent="0.25">
      <c r="A535" s="183" t="s">
        <v>121</v>
      </c>
      <c r="B535" s="183"/>
      <c r="C535" s="183"/>
      <c r="D535" s="183"/>
      <c r="E535" s="183"/>
    </row>
    <row r="536" spans="1:5" ht="15" customHeight="1" x14ac:dyDescent="0.25">
      <c r="A536" s="183"/>
      <c r="B536" s="183"/>
      <c r="C536" s="183"/>
      <c r="D536" s="183"/>
      <c r="E536" s="183"/>
    </row>
    <row r="537" spans="1:5" ht="15" customHeight="1" x14ac:dyDescent="0.25">
      <c r="A537" s="183"/>
      <c r="B537" s="183"/>
      <c r="C537" s="183"/>
      <c r="D537" s="183"/>
      <c r="E537" s="183"/>
    </row>
    <row r="538" spans="1:5" ht="15" customHeight="1" x14ac:dyDescent="0.25">
      <c r="A538" s="183"/>
      <c r="B538" s="183"/>
      <c r="C538" s="183"/>
      <c r="D538" s="183"/>
      <c r="E538" s="183"/>
    </row>
    <row r="539" spans="1:5" ht="15" customHeight="1" x14ac:dyDescent="0.25">
      <c r="A539" s="183"/>
      <c r="B539" s="183"/>
      <c r="C539" s="183"/>
      <c r="D539" s="183"/>
      <c r="E539" s="183"/>
    </row>
    <row r="540" spans="1:5" ht="15" customHeight="1" x14ac:dyDescent="0.25">
      <c r="A540" s="183"/>
      <c r="B540" s="183"/>
      <c r="C540" s="183"/>
      <c r="D540" s="183"/>
      <c r="E540" s="183"/>
    </row>
    <row r="541" spans="1:5" ht="15" customHeight="1" x14ac:dyDescent="0.25">
      <c r="A541" s="183"/>
      <c r="B541" s="183"/>
      <c r="C541" s="183"/>
      <c r="D541" s="183"/>
      <c r="E541" s="183"/>
    </row>
    <row r="542" spans="1:5" ht="15" customHeight="1" x14ac:dyDescent="0.25">
      <c r="A542" s="37"/>
      <c r="B542" s="37"/>
      <c r="C542" s="37"/>
      <c r="D542" s="37"/>
      <c r="E542" s="37"/>
    </row>
    <row r="543" spans="1:5" ht="15" customHeight="1" x14ac:dyDescent="0.25">
      <c r="A543" s="38" t="s">
        <v>17</v>
      </c>
      <c r="B543" s="39"/>
      <c r="C543" s="39"/>
      <c r="D543" s="39"/>
      <c r="E543" s="39"/>
    </row>
    <row r="544" spans="1:5" ht="15" customHeight="1" x14ac:dyDescent="0.25">
      <c r="A544" s="40" t="s">
        <v>50</v>
      </c>
      <c r="B544" s="39"/>
      <c r="C544" s="39"/>
      <c r="D544" s="39"/>
      <c r="E544" s="41" t="s">
        <v>51</v>
      </c>
    </row>
    <row r="545" spans="1:5" ht="15" customHeight="1" x14ac:dyDescent="0.25">
      <c r="A545" s="42"/>
      <c r="B545" s="38"/>
      <c r="C545" s="39"/>
      <c r="D545" s="39"/>
      <c r="E545" s="43"/>
    </row>
    <row r="546" spans="1:5" ht="15" customHeight="1" x14ac:dyDescent="0.25">
      <c r="A546" s="58"/>
      <c r="B546" s="100"/>
      <c r="C546" s="44" t="s">
        <v>37</v>
      </c>
      <c r="D546" s="119" t="s">
        <v>42</v>
      </c>
      <c r="E546" s="44" t="s">
        <v>39</v>
      </c>
    </row>
    <row r="547" spans="1:5" ht="15" customHeight="1" x14ac:dyDescent="0.25">
      <c r="A547" s="60"/>
      <c r="B547" s="124"/>
      <c r="C547" s="121">
        <v>6409</v>
      </c>
      <c r="D547" s="103" t="s">
        <v>68</v>
      </c>
      <c r="E547" s="49">
        <v>-163531.5</v>
      </c>
    </row>
    <row r="548" spans="1:5" ht="15" customHeight="1" x14ac:dyDescent="0.25">
      <c r="A548" s="64"/>
      <c r="B548" s="131"/>
      <c r="C548" s="51" t="s">
        <v>41</v>
      </c>
      <c r="D548" s="65"/>
      <c r="E548" s="66">
        <f>SUM(E547:E547)</f>
        <v>-163531.5</v>
      </c>
    </row>
    <row r="549" spans="1:5" ht="15" customHeight="1" x14ac:dyDescent="0.25">
      <c r="A549" s="37"/>
      <c r="B549" s="37"/>
      <c r="C549" s="37"/>
      <c r="D549" s="37"/>
      <c r="E549" s="37"/>
    </row>
    <row r="550" spans="1:5" ht="15" customHeight="1" x14ac:dyDescent="0.25">
      <c r="A550" s="38" t="s">
        <v>17</v>
      </c>
      <c r="B550" s="39"/>
      <c r="C550" s="39"/>
      <c r="D550" s="77"/>
      <c r="E550" s="77"/>
    </row>
    <row r="551" spans="1:5" ht="15" customHeight="1" x14ac:dyDescent="0.25">
      <c r="A551" s="40" t="s">
        <v>85</v>
      </c>
      <c r="B551" s="39"/>
      <c r="C551" s="39"/>
      <c r="D551" s="39"/>
      <c r="E551" s="41" t="s">
        <v>86</v>
      </c>
    </row>
    <row r="552" spans="1:5" ht="15" customHeight="1" x14ac:dyDescent="0.25">
      <c r="A552" s="42"/>
      <c r="B552" s="56"/>
      <c r="C552" s="39"/>
      <c r="D552" s="42"/>
      <c r="E552" s="57"/>
    </row>
    <row r="553" spans="1:5" ht="15" customHeight="1" x14ac:dyDescent="0.25">
      <c r="A553" s="58"/>
      <c r="B553" s="58"/>
      <c r="C553" s="44" t="s">
        <v>37</v>
      </c>
      <c r="D553" s="119" t="s">
        <v>42</v>
      </c>
      <c r="E553" s="44" t="s">
        <v>39</v>
      </c>
    </row>
    <row r="554" spans="1:5" ht="15" customHeight="1" x14ac:dyDescent="0.25">
      <c r="A554" s="120"/>
      <c r="B554" s="114"/>
      <c r="C554" s="121">
        <v>3122</v>
      </c>
      <c r="D554" s="103" t="s">
        <v>43</v>
      </c>
      <c r="E554" s="49">
        <v>163531.5</v>
      </c>
    </row>
    <row r="555" spans="1:5" ht="15" customHeight="1" x14ac:dyDescent="0.25">
      <c r="A555" s="64"/>
      <c r="B555" s="39"/>
      <c r="C555" s="51" t="s">
        <v>41</v>
      </c>
      <c r="D555" s="65"/>
      <c r="E555" s="66">
        <f>SUM(E554:E554)</f>
        <v>163531.5</v>
      </c>
    </row>
    <row r="556" spans="1:5" ht="15" customHeight="1" x14ac:dyDescent="0.25"/>
    <row r="557" spans="1:5" ht="15" customHeight="1" x14ac:dyDescent="0.25"/>
    <row r="558" spans="1:5" ht="15" customHeight="1" x14ac:dyDescent="0.3">
      <c r="A558" s="36" t="s">
        <v>122</v>
      </c>
    </row>
    <row r="559" spans="1:5" ht="15" customHeight="1" x14ac:dyDescent="0.25">
      <c r="A559" s="184" t="s">
        <v>112</v>
      </c>
      <c r="B559" s="184"/>
      <c r="C559" s="184"/>
      <c r="D559" s="184"/>
      <c r="E559" s="184"/>
    </row>
    <row r="560" spans="1:5" ht="15" customHeight="1" x14ac:dyDescent="0.25">
      <c r="A560" s="184"/>
      <c r="B560" s="184"/>
      <c r="C560" s="184"/>
      <c r="D560" s="184"/>
      <c r="E560" s="184"/>
    </row>
    <row r="561" spans="1:5" ht="15" customHeight="1" x14ac:dyDescent="0.25">
      <c r="A561" s="183" t="s">
        <v>123</v>
      </c>
      <c r="B561" s="183"/>
      <c r="C561" s="183"/>
      <c r="D561" s="183"/>
      <c r="E561" s="183"/>
    </row>
    <row r="562" spans="1:5" ht="15" customHeight="1" x14ac:dyDescent="0.25">
      <c r="A562" s="183"/>
      <c r="B562" s="183"/>
      <c r="C562" s="183"/>
      <c r="D562" s="183"/>
      <c r="E562" s="183"/>
    </row>
    <row r="563" spans="1:5" ht="15" customHeight="1" x14ac:dyDescent="0.25">
      <c r="A563" s="183"/>
      <c r="B563" s="183"/>
      <c r="C563" s="183"/>
      <c r="D563" s="183"/>
      <c r="E563" s="183"/>
    </row>
    <row r="564" spans="1:5" ht="15" customHeight="1" x14ac:dyDescent="0.25">
      <c r="A564" s="183"/>
      <c r="B564" s="183"/>
      <c r="C564" s="183"/>
      <c r="D564" s="183"/>
      <c r="E564" s="183"/>
    </row>
    <row r="565" spans="1:5" ht="15" customHeight="1" x14ac:dyDescent="0.25">
      <c r="A565" s="183"/>
      <c r="B565" s="183"/>
      <c r="C565" s="183"/>
      <c r="D565" s="183"/>
      <c r="E565" s="183"/>
    </row>
    <row r="566" spans="1:5" ht="15" customHeight="1" x14ac:dyDescent="0.25">
      <c r="A566" s="183"/>
      <c r="B566" s="183"/>
      <c r="C566" s="183"/>
      <c r="D566" s="183"/>
      <c r="E566" s="183"/>
    </row>
    <row r="567" spans="1:5" ht="15" customHeight="1" x14ac:dyDescent="0.25">
      <c r="A567" s="76"/>
      <c r="B567" s="76"/>
      <c r="C567" s="76"/>
      <c r="D567" s="76"/>
      <c r="E567" s="76"/>
    </row>
    <row r="568" spans="1:5" ht="15" customHeight="1" x14ac:dyDescent="0.25">
      <c r="A568" s="84" t="s">
        <v>17</v>
      </c>
      <c r="B568" s="86"/>
      <c r="C568" s="86"/>
      <c r="D568" s="86"/>
      <c r="E568" s="86"/>
    </row>
    <row r="569" spans="1:5" ht="15" customHeight="1" x14ac:dyDescent="0.25">
      <c r="A569" s="78" t="s">
        <v>50</v>
      </c>
      <c r="B569" s="86"/>
      <c r="C569" s="86"/>
      <c r="D569" s="86"/>
      <c r="E569" s="87" t="s">
        <v>51</v>
      </c>
    </row>
    <row r="570" spans="1:5" ht="15" customHeight="1" x14ac:dyDescent="0.25">
      <c r="A570" s="84"/>
      <c r="B570" s="77"/>
      <c r="C570" s="86"/>
      <c r="D570" s="86"/>
      <c r="E570" s="89"/>
    </row>
    <row r="571" spans="1:5" ht="15" customHeight="1" x14ac:dyDescent="0.25">
      <c r="A571" s="100"/>
      <c r="B571" s="100"/>
      <c r="C571" s="68" t="s">
        <v>37</v>
      </c>
      <c r="D571" s="119" t="s">
        <v>42</v>
      </c>
      <c r="E571" s="70" t="s">
        <v>39</v>
      </c>
    </row>
    <row r="572" spans="1:5" ht="15" customHeight="1" x14ac:dyDescent="0.25">
      <c r="A572" s="113"/>
      <c r="B572" s="114"/>
      <c r="C572" s="115">
        <v>6409</v>
      </c>
      <c r="D572" s="103" t="s">
        <v>68</v>
      </c>
      <c r="E572" s="122">
        <v>-25000</v>
      </c>
    </row>
    <row r="573" spans="1:5" ht="15" customHeight="1" x14ac:dyDescent="0.25">
      <c r="A573" s="116"/>
      <c r="B573" s="117"/>
      <c r="C573" s="73" t="s">
        <v>41</v>
      </c>
      <c r="D573" s="74"/>
      <c r="E573" s="75">
        <f>E572</f>
        <v>-25000</v>
      </c>
    </row>
    <row r="574" spans="1:5" ht="15" customHeight="1" x14ac:dyDescent="0.25"/>
    <row r="575" spans="1:5" ht="15" customHeight="1" x14ac:dyDescent="0.25">
      <c r="A575" s="84" t="s">
        <v>17</v>
      </c>
      <c r="B575" s="86"/>
      <c r="C575" s="86"/>
      <c r="D575" s="86"/>
      <c r="E575" s="77"/>
    </row>
    <row r="576" spans="1:5" ht="15" customHeight="1" x14ac:dyDescent="0.25">
      <c r="A576" s="78" t="s">
        <v>117</v>
      </c>
      <c r="B576" s="85"/>
      <c r="C576" s="86"/>
      <c r="D576" s="86"/>
      <c r="E576" s="87" t="s">
        <v>118</v>
      </c>
    </row>
    <row r="577" spans="1:5" ht="15" customHeight="1" x14ac:dyDescent="0.25">
      <c r="A577" s="78"/>
      <c r="B577" s="77"/>
      <c r="C577" s="86"/>
      <c r="D577" s="86"/>
      <c r="E577" s="89"/>
    </row>
    <row r="578" spans="1:5" ht="15" customHeight="1" x14ac:dyDescent="0.25">
      <c r="A578" s="100"/>
      <c r="B578" s="100"/>
      <c r="C578" s="68" t="s">
        <v>37</v>
      </c>
      <c r="D578" s="119" t="s">
        <v>42</v>
      </c>
      <c r="E578" s="70" t="s">
        <v>39</v>
      </c>
    </row>
    <row r="579" spans="1:5" ht="15" customHeight="1" x14ac:dyDescent="0.25">
      <c r="A579" s="100"/>
      <c r="B579" s="100"/>
      <c r="C579" s="121">
        <v>2143</v>
      </c>
      <c r="D579" s="103" t="s">
        <v>96</v>
      </c>
      <c r="E579" s="135">
        <v>25000</v>
      </c>
    </row>
    <row r="580" spans="1:5" ht="15" customHeight="1" x14ac:dyDescent="0.25">
      <c r="A580" s="136"/>
      <c r="B580" s="136"/>
      <c r="C580" s="73" t="s">
        <v>41</v>
      </c>
      <c r="D580" s="74"/>
      <c r="E580" s="75">
        <f>SUM(E579)</f>
        <v>25000</v>
      </c>
    </row>
    <row r="581" spans="1:5" ht="15" customHeight="1" x14ac:dyDescent="0.25"/>
    <row r="582" spans="1:5" ht="15" customHeight="1" x14ac:dyDescent="0.25"/>
    <row r="583" spans="1:5" ht="15" customHeight="1" x14ac:dyDescent="0.25"/>
    <row r="584" spans="1:5" ht="15" customHeight="1" x14ac:dyDescent="0.25"/>
    <row r="585" spans="1:5" ht="15" customHeight="1" x14ac:dyDescent="0.3">
      <c r="A585" s="36" t="s">
        <v>124</v>
      </c>
    </row>
    <row r="586" spans="1:5" ht="15" customHeight="1" x14ac:dyDescent="0.25">
      <c r="A586" s="184" t="s">
        <v>108</v>
      </c>
      <c r="B586" s="184"/>
      <c r="C586" s="184"/>
      <c r="D586" s="184"/>
      <c r="E586" s="184"/>
    </row>
    <row r="587" spans="1:5" ht="15" customHeight="1" x14ac:dyDescent="0.25">
      <c r="A587" s="184"/>
      <c r="B587" s="184"/>
      <c r="C587" s="184"/>
      <c r="D587" s="184"/>
      <c r="E587" s="184"/>
    </row>
    <row r="588" spans="1:5" ht="15" customHeight="1" x14ac:dyDescent="0.25">
      <c r="A588" s="183" t="s">
        <v>125</v>
      </c>
      <c r="B588" s="183"/>
      <c r="C588" s="183"/>
      <c r="D588" s="183"/>
      <c r="E588" s="183"/>
    </row>
    <row r="589" spans="1:5" ht="15" customHeight="1" x14ac:dyDescent="0.25">
      <c r="A589" s="183"/>
      <c r="B589" s="183"/>
      <c r="C589" s="183"/>
      <c r="D589" s="183"/>
      <c r="E589" s="183"/>
    </row>
    <row r="590" spans="1:5" ht="15" customHeight="1" x14ac:dyDescent="0.25">
      <c r="A590" s="183"/>
      <c r="B590" s="183"/>
      <c r="C590" s="183"/>
      <c r="D590" s="183"/>
      <c r="E590" s="183"/>
    </row>
    <row r="591" spans="1:5" ht="15" customHeight="1" x14ac:dyDescent="0.25">
      <c r="A591" s="183"/>
      <c r="B591" s="183"/>
      <c r="C591" s="183"/>
      <c r="D591" s="183"/>
      <c r="E591" s="183"/>
    </row>
    <row r="592" spans="1:5" ht="15" customHeight="1" x14ac:dyDescent="0.25">
      <c r="A592" s="183"/>
      <c r="B592" s="183"/>
      <c r="C592" s="183"/>
      <c r="D592" s="183"/>
      <c r="E592" s="183"/>
    </row>
    <row r="593" spans="1:5" ht="15" customHeight="1" x14ac:dyDescent="0.25">
      <c r="A593" s="183"/>
      <c r="B593" s="183"/>
      <c r="C593" s="183"/>
      <c r="D593" s="183"/>
      <c r="E593" s="183"/>
    </row>
    <row r="594" spans="1:5" ht="15" customHeight="1" x14ac:dyDescent="0.25">
      <c r="A594" s="183"/>
      <c r="B594" s="183"/>
      <c r="C594" s="183"/>
      <c r="D594" s="183"/>
      <c r="E594" s="183"/>
    </row>
    <row r="595" spans="1:5" ht="15" customHeight="1" x14ac:dyDescent="0.25">
      <c r="A595" s="76"/>
      <c r="B595" s="76"/>
      <c r="C595" s="76"/>
      <c r="D595" s="76"/>
      <c r="E595" s="76"/>
    </row>
    <row r="596" spans="1:5" ht="15" customHeight="1" x14ac:dyDescent="0.25">
      <c r="A596" s="84" t="s">
        <v>17</v>
      </c>
      <c r="B596" s="86"/>
      <c r="C596" s="86"/>
      <c r="D596" s="86"/>
      <c r="E596" s="86"/>
    </row>
    <row r="597" spans="1:5" ht="15" customHeight="1" x14ac:dyDescent="0.25">
      <c r="A597" s="78" t="s">
        <v>50</v>
      </c>
      <c r="B597" s="86"/>
      <c r="C597" s="86"/>
      <c r="D597" s="86"/>
      <c r="E597" s="87" t="s">
        <v>51</v>
      </c>
    </row>
    <row r="598" spans="1:5" ht="15" customHeight="1" x14ac:dyDescent="0.25">
      <c r="A598" s="84"/>
      <c r="B598" s="77"/>
      <c r="C598" s="86"/>
      <c r="D598" s="86"/>
      <c r="E598" s="89"/>
    </row>
    <row r="599" spans="1:5" ht="15" customHeight="1" x14ac:dyDescent="0.25">
      <c r="A599" s="100"/>
      <c r="B599" s="100"/>
      <c r="C599" s="68" t="s">
        <v>37</v>
      </c>
      <c r="D599" s="119" t="s">
        <v>42</v>
      </c>
      <c r="E599" s="70" t="s">
        <v>39</v>
      </c>
    </row>
    <row r="600" spans="1:5" ht="15" customHeight="1" x14ac:dyDescent="0.25">
      <c r="A600" s="113"/>
      <c r="B600" s="114"/>
      <c r="C600" s="115">
        <v>6409</v>
      </c>
      <c r="D600" s="103" t="s">
        <v>68</v>
      </c>
      <c r="E600" s="122">
        <v>-690000</v>
      </c>
    </row>
    <row r="601" spans="1:5" ht="15" customHeight="1" x14ac:dyDescent="0.25">
      <c r="A601" s="116"/>
      <c r="B601" s="117"/>
      <c r="C601" s="73" t="s">
        <v>41</v>
      </c>
      <c r="D601" s="74"/>
      <c r="E601" s="75">
        <f>E600</f>
        <v>-690000</v>
      </c>
    </row>
    <row r="602" spans="1:5" ht="15" customHeight="1" x14ac:dyDescent="0.25"/>
    <row r="603" spans="1:5" ht="15" customHeight="1" x14ac:dyDescent="0.25">
      <c r="A603" s="84" t="s">
        <v>17</v>
      </c>
      <c r="B603" s="86"/>
      <c r="C603" s="86"/>
      <c r="D603" s="86"/>
      <c r="E603" s="77"/>
    </row>
    <row r="604" spans="1:5" ht="15" customHeight="1" x14ac:dyDescent="0.25">
      <c r="A604" s="40" t="s">
        <v>110</v>
      </c>
      <c r="B604" s="86"/>
      <c r="C604" s="86"/>
      <c r="D604" s="86"/>
      <c r="E604" s="87" t="s">
        <v>35</v>
      </c>
    </row>
    <row r="605" spans="1:5" ht="15" customHeight="1" x14ac:dyDescent="0.25">
      <c r="A605" s="78"/>
      <c r="B605" s="77"/>
      <c r="C605" s="86"/>
      <c r="D605" s="86"/>
      <c r="E605" s="89"/>
    </row>
    <row r="606" spans="1:5" ht="15" customHeight="1" x14ac:dyDescent="0.25">
      <c r="A606" s="100"/>
      <c r="B606" s="100"/>
      <c r="C606" s="68" t="s">
        <v>37</v>
      </c>
      <c r="D606" s="119" t="s">
        <v>42</v>
      </c>
      <c r="E606" s="70" t="s">
        <v>39</v>
      </c>
    </row>
    <row r="607" spans="1:5" ht="15" customHeight="1" x14ac:dyDescent="0.25">
      <c r="A607" s="100"/>
      <c r="B607" s="100"/>
      <c r="C607" s="121">
        <v>3312</v>
      </c>
      <c r="D607" s="103" t="s">
        <v>96</v>
      </c>
      <c r="E607" s="135">
        <f>15000+20000+90000</f>
        <v>125000</v>
      </c>
    </row>
    <row r="608" spans="1:5" ht="15" customHeight="1" x14ac:dyDescent="0.25">
      <c r="A608" s="100"/>
      <c r="B608" s="100"/>
      <c r="C608" s="121">
        <v>3313</v>
      </c>
      <c r="D608" s="103" t="s">
        <v>96</v>
      </c>
      <c r="E608" s="135">
        <v>25000</v>
      </c>
    </row>
    <row r="609" spans="1:5" ht="15" customHeight="1" x14ac:dyDescent="0.25">
      <c r="A609" s="100"/>
      <c r="B609" s="100"/>
      <c r="C609" s="121">
        <v>3317</v>
      </c>
      <c r="D609" s="103" t="s">
        <v>96</v>
      </c>
      <c r="E609" s="135">
        <v>10000</v>
      </c>
    </row>
    <row r="610" spans="1:5" ht="15" customHeight="1" x14ac:dyDescent="0.25">
      <c r="A610" s="100"/>
      <c r="B610" s="100"/>
      <c r="C610" s="121">
        <v>3319</v>
      </c>
      <c r="D610" s="103" t="s">
        <v>96</v>
      </c>
      <c r="E610" s="135">
        <v>50000</v>
      </c>
    </row>
    <row r="611" spans="1:5" ht="15" customHeight="1" x14ac:dyDescent="0.25">
      <c r="A611" s="100"/>
      <c r="B611" s="100"/>
      <c r="C611" s="121">
        <v>3419</v>
      </c>
      <c r="D611" s="103" t="s">
        <v>96</v>
      </c>
      <c r="E611" s="135">
        <v>150000</v>
      </c>
    </row>
    <row r="612" spans="1:5" ht="15" customHeight="1" x14ac:dyDescent="0.25">
      <c r="A612" s="100"/>
      <c r="B612" s="100"/>
      <c r="C612" s="121">
        <v>3419</v>
      </c>
      <c r="D612" s="103" t="s">
        <v>126</v>
      </c>
      <c r="E612" s="135">
        <v>25000</v>
      </c>
    </row>
    <row r="613" spans="1:5" ht="15" customHeight="1" x14ac:dyDescent="0.25">
      <c r="A613" s="100"/>
      <c r="B613" s="100"/>
      <c r="C613" s="121">
        <v>3419</v>
      </c>
      <c r="D613" s="103" t="s">
        <v>127</v>
      </c>
      <c r="E613" s="135">
        <v>290000</v>
      </c>
    </row>
    <row r="614" spans="1:5" ht="15" customHeight="1" x14ac:dyDescent="0.25">
      <c r="A614" s="100"/>
      <c r="B614" s="100"/>
      <c r="C614" s="121">
        <v>3429</v>
      </c>
      <c r="D614" s="103" t="s">
        <v>96</v>
      </c>
      <c r="E614" s="135">
        <v>15000</v>
      </c>
    </row>
    <row r="615" spans="1:5" ht="15" customHeight="1" x14ac:dyDescent="0.25">
      <c r="A615" s="136"/>
      <c r="B615" s="136"/>
      <c r="C615" s="73" t="s">
        <v>41</v>
      </c>
      <c r="D615" s="74"/>
      <c r="E615" s="75">
        <f>SUM(E607:E614)</f>
        <v>690000</v>
      </c>
    </row>
    <row r="616" spans="1:5" ht="15" customHeight="1" x14ac:dyDescent="0.25"/>
    <row r="617" spans="1:5" ht="15" customHeight="1" x14ac:dyDescent="0.25"/>
    <row r="618" spans="1:5" ht="15" customHeight="1" x14ac:dyDescent="0.3">
      <c r="A618" s="36" t="s">
        <v>128</v>
      </c>
    </row>
    <row r="619" spans="1:5" ht="15" customHeight="1" x14ac:dyDescent="0.25">
      <c r="A619" s="184" t="s">
        <v>129</v>
      </c>
      <c r="B619" s="184"/>
      <c r="C619" s="184"/>
      <c r="D619" s="184"/>
      <c r="E619" s="184"/>
    </row>
    <row r="620" spans="1:5" ht="15" customHeight="1" x14ac:dyDescent="0.25">
      <c r="A620" s="184"/>
      <c r="B620" s="184"/>
      <c r="C620" s="184"/>
      <c r="D620" s="184"/>
      <c r="E620" s="184"/>
    </row>
    <row r="621" spans="1:5" ht="15" customHeight="1" x14ac:dyDescent="0.25">
      <c r="A621" s="183" t="s">
        <v>130</v>
      </c>
      <c r="B621" s="183"/>
      <c r="C621" s="183"/>
      <c r="D621" s="183"/>
      <c r="E621" s="183"/>
    </row>
    <row r="622" spans="1:5" ht="15" customHeight="1" x14ac:dyDescent="0.25">
      <c r="A622" s="183"/>
      <c r="B622" s="183"/>
      <c r="C622" s="183"/>
      <c r="D622" s="183"/>
      <c r="E622" s="183"/>
    </row>
    <row r="623" spans="1:5" ht="15" customHeight="1" x14ac:dyDescent="0.25">
      <c r="A623" s="183"/>
      <c r="B623" s="183"/>
      <c r="C623" s="183"/>
      <c r="D623" s="183"/>
      <c r="E623" s="183"/>
    </row>
    <row r="624" spans="1:5" ht="15" customHeight="1" x14ac:dyDescent="0.25">
      <c r="A624" s="183"/>
      <c r="B624" s="183"/>
      <c r="C624" s="183"/>
      <c r="D624" s="183"/>
      <c r="E624" s="183"/>
    </row>
    <row r="625" spans="1:5" ht="15" customHeight="1" x14ac:dyDescent="0.25">
      <c r="A625" s="183"/>
      <c r="B625" s="183"/>
      <c r="C625" s="183"/>
      <c r="D625" s="183"/>
      <c r="E625" s="183"/>
    </row>
    <row r="626" spans="1:5" ht="15" customHeight="1" x14ac:dyDescent="0.25">
      <c r="A626" s="183"/>
      <c r="B626" s="183"/>
      <c r="C626" s="183"/>
      <c r="D626" s="183"/>
      <c r="E626" s="183"/>
    </row>
    <row r="627" spans="1:5" ht="15" customHeight="1" x14ac:dyDescent="0.25">
      <c r="A627" s="183"/>
      <c r="B627" s="183"/>
      <c r="C627" s="183"/>
      <c r="D627" s="183"/>
      <c r="E627" s="183"/>
    </row>
    <row r="628" spans="1:5" ht="15" customHeight="1" x14ac:dyDescent="0.25">
      <c r="A628" s="77"/>
      <c r="B628" s="137"/>
      <c r="C628" s="77"/>
      <c r="D628" s="77"/>
      <c r="E628" s="77"/>
    </row>
    <row r="629" spans="1:5" ht="15" customHeight="1" x14ac:dyDescent="0.25">
      <c r="A629" s="84" t="s">
        <v>17</v>
      </c>
      <c r="B629" s="86"/>
      <c r="C629" s="86"/>
      <c r="D629" s="86"/>
      <c r="E629" s="86"/>
    </row>
    <row r="630" spans="1:5" ht="15" customHeight="1" x14ac:dyDescent="0.25">
      <c r="A630" s="78" t="s">
        <v>50</v>
      </c>
      <c r="B630" s="86"/>
      <c r="C630" s="86"/>
      <c r="D630" s="86"/>
      <c r="E630" s="87" t="s">
        <v>51</v>
      </c>
    </row>
    <row r="631" spans="1:5" ht="15" customHeight="1" x14ac:dyDescent="0.25">
      <c r="A631" s="84"/>
      <c r="B631" s="77"/>
      <c r="C631" s="86"/>
      <c r="D631" s="86"/>
      <c r="E631" s="89"/>
    </row>
    <row r="632" spans="1:5" ht="15" customHeight="1" x14ac:dyDescent="0.25">
      <c r="A632" s="100"/>
      <c r="B632" s="100"/>
      <c r="C632" s="68" t="s">
        <v>37</v>
      </c>
      <c r="D632" s="119" t="s">
        <v>42</v>
      </c>
      <c r="E632" s="70" t="s">
        <v>39</v>
      </c>
    </row>
    <row r="633" spans="1:5" ht="15" customHeight="1" x14ac:dyDescent="0.25">
      <c r="A633" s="113"/>
      <c r="B633" s="114"/>
      <c r="C633" s="115">
        <v>6409</v>
      </c>
      <c r="D633" s="103" t="s">
        <v>68</v>
      </c>
      <c r="E633" s="122">
        <v>-281516</v>
      </c>
    </row>
    <row r="634" spans="1:5" ht="15" customHeight="1" x14ac:dyDescent="0.25">
      <c r="A634" s="116"/>
      <c r="B634" s="117"/>
      <c r="C634" s="73" t="s">
        <v>41</v>
      </c>
      <c r="D634" s="74"/>
      <c r="E634" s="75">
        <f>E633</f>
        <v>-281516</v>
      </c>
    </row>
    <row r="635" spans="1:5" ht="15" customHeight="1" x14ac:dyDescent="0.25">
      <c r="A635" s="77"/>
      <c r="B635" s="137"/>
      <c r="C635" s="77"/>
      <c r="D635" s="77"/>
      <c r="E635" s="77"/>
    </row>
    <row r="636" spans="1:5" ht="15" customHeight="1" x14ac:dyDescent="0.25">
      <c r="A636" s="77"/>
      <c r="B636" s="137"/>
      <c r="C636" s="77"/>
      <c r="D636" s="77"/>
      <c r="E636" s="77"/>
    </row>
    <row r="637" spans="1:5" ht="15" customHeight="1" x14ac:dyDescent="0.25">
      <c r="A637" s="84" t="s">
        <v>17</v>
      </c>
      <c r="B637" s="85"/>
      <c r="C637" s="86"/>
      <c r="D637" s="86"/>
      <c r="E637" s="86"/>
    </row>
    <row r="638" spans="1:5" ht="15" customHeight="1" x14ac:dyDescent="0.25">
      <c r="A638" s="78" t="s">
        <v>52</v>
      </c>
      <c r="B638" s="137"/>
      <c r="C638" s="77"/>
      <c r="D638" s="77"/>
      <c r="E638" s="77" t="s">
        <v>53</v>
      </c>
    </row>
    <row r="639" spans="1:5" ht="15" customHeight="1" x14ac:dyDescent="0.25">
      <c r="A639" s="77"/>
      <c r="B639" s="98"/>
      <c r="C639" s="86"/>
      <c r="D639" s="77"/>
      <c r="E639" s="99"/>
    </row>
    <row r="640" spans="1:5" ht="15" customHeight="1" x14ac:dyDescent="0.25">
      <c r="B640" s="58"/>
      <c r="C640" s="68" t="s">
        <v>37</v>
      </c>
      <c r="D640" s="138" t="s">
        <v>42</v>
      </c>
      <c r="E640" s="68" t="s">
        <v>39</v>
      </c>
    </row>
    <row r="641" spans="1:5" ht="15" customHeight="1" x14ac:dyDescent="0.25">
      <c r="B641" s="136"/>
      <c r="C641" s="71">
        <v>4399</v>
      </c>
      <c r="D641" s="111" t="s">
        <v>96</v>
      </c>
      <c r="E641" s="63">
        <v>50000</v>
      </c>
    </row>
    <row r="642" spans="1:5" ht="15" customHeight="1" x14ac:dyDescent="0.25">
      <c r="B642" s="136"/>
      <c r="C642" s="71">
        <v>4399</v>
      </c>
      <c r="D642" s="62" t="s">
        <v>43</v>
      </c>
      <c r="E642" s="63">
        <v>231516</v>
      </c>
    </row>
    <row r="643" spans="1:5" ht="15" customHeight="1" x14ac:dyDescent="0.25">
      <c r="B643" s="131"/>
      <c r="C643" s="73" t="s">
        <v>41</v>
      </c>
      <c r="D643" s="104"/>
      <c r="E643" s="105">
        <f>SUM(E641:E642)</f>
        <v>281516</v>
      </c>
    </row>
    <row r="644" spans="1:5" ht="15" customHeight="1" x14ac:dyDescent="0.25"/>
    <row r="645" spans="1:5" ht="15" customHeight="1" x14ac:dyDescent="0.25"/>
    <row r="646" spans="1:5" ht="15" customHeight="1" x14ac:dyDescent="0.3">
      <c r="A646" s="36" t="s">
        <v>131</v>
      </c>
    </row>
    <row r="647" spans="1:5" ht="15" customHeight="1" x14ac:dyDescent="0.25">
      <c r="A647" s="186" t="s">
        <v>132</v>
      </c>
      <c r="B647" s="186"/>
      <c r="C647" s="186"/>
      <c r="D647" s="186"/>
      <c r="E647" s="186"/>
    </row>
    <row r="648" spans="1:5" ht="15" customHeight="1" x14ac:dyDescent="0.25">
      <c r="A648" s="186"/>
      <c r="B648" s="186"/>
      <c r="C648" s="186"/>
      <c r="D648" s="186"/>
      <c r="E648" s="186"/>
    </row>
    <row r="649" spans="1:5" ht="15" customHeight="1" x14ac:dyDescent="0.25">
      <c r="A649" s="183" t="s">
        <v>133</v>
      </c>
      <c r="B649" s="183"/>
      <c r="C649" s="183"/>
      <c r="D649" s="183"/>
      <c r="E649" s="183"/>
    </row>
    <row r="650" spans="1:5" ht="15" customHeight="1" x14ac:dyDescent="0.25">
      <c r="A650" s="183"/>
      <c r="B650" s="183"/>
      <c r="C650" s="183"/>
      <c r="D650" s="183"/>
      <c r="E650" s="183"/>
    </row>
    <row r="651" spans="1:5" ht="15" customHeight="1" x14ac:dyDescent="0.25">
      <c r="A651" s="183"/>
      <c r="B651" s="183"/>
      <c r="C651" s="183"/>
      <c r="D651" s="183"/>
      <c r="E651" s="183"/>
    </row>
    <row r="652" spans="1:5" ht="15" customHeight="1" x14ac:dyDescent="0.25">
      <c r="A652" s="183"/>
      <c r="B652" s="183"/>
      <c r="C652" s="183"/>
      <c r="D652" s="183"/>
      <c r="E652" s="183"/>
    </row>
    <row r="653" spans="1:5" ht="15" customHeight="1" x14ac:dyDescent="0.25">
      <c r="A653" s="183"/>
      <c r="B653" s="183"/>
      <c r="C653" s="183"/>
      <c r="D653" s="183"/>
      <c r="E653" s="183"/>
    </row>
    <row r="654" spans="1:5" ht="15" customHeight="1" x14ac:dyDescent="0.25">
      <c r="A654" s="183"/>
      <c r="B654" s="183"/>
      <c r="C654" s="183"/>
      <c r="D654" s="183"/>
      <c r="E654" s="183"/>
    </row>
    <row r="655" spans="1:5" ht="15" customHeight="1" x14ac:dyDescent="0.25">
      <c r="A655" s="183"/>
      <c r="B655" s="183"/>
      <c r="C655" s="183"/>
      <c r="D655" s="183"/>
      <c r="E655" s="183"/>
    </row>
    <row r="656" spans="1:5" ht="15" customHeight="1" x14ac:dyDescent="0.25">
      <c r="A656" s="37"/>
      <c r="B656" s="37"/>
      <c r="C656" s="37"/>
      <c r="D656" s="37"/>
      <c r="E656" s="37"/>
    </row>
    <row r="657" spans="1:5" ht="15" customHeight="1" x14ac:dyDescent="0.25">
      <c r="A657" s="38" t="s">
        <v>17</v>
      </c>
      <c r="B657" s="39"/>
      <c r="C657" s="39"/>
      <c r="D657" s="39"/>
      <c r="E657" s="39"/>
    </row>
    <row r="658" spans="1:5" ht="15" customHeight="1" x14ac:dyDescent="0.25">
      <c r="A658" s="40" t="s">
        <v>50</v>
      </c>
      <c r="B658" s="39"/>
      <c r="C658" s="39"/>
      <c r="D658" s="39"/>
      <c r="E658" s="41" t="s">
        <v>51</v>
      </c>
    </row>
    <row r="659" spans="1:5" ht="15" customHeight="1" x14ac:dyDescent="0.25">
      <c r="A659" s="42"/>
      <c r="B659" s="38"/>
      <c r="C659" s="39"/>
      <c r="D659" s="39"/>
      <c r="E659" s="43"/>
    </row>
    <row r="660" spans="1:5" ht="15" customHeight="1" x14ac:dyDescent="0.25">
      <c r="A660" s="58"/>
      <c r="B660" s="100"/>
      <c r="C660" s="44" t="s">
        <v>37</v>
      </c>
      <c r="D660" s="119" t="s">
        <v>42</v>
      </c>
      <c r="E660" s="44" t="s">
        <v>39</v>
      </c>
    </row>
    <row r="661" spans="1:5" ht="15" customHeight="1" x14ac:dyDescent="0.25">
      <c r="A661" s="60"/>
      <c r="B661" s="124"/>
      <c r="C661" s="121">
        <v>6409</v>
      </c>
      <c r="D661" s="103" t="s">
        <v>68</v>
      </c>
      <c r="E661" s="49">
        <v>-1000000</v>
      </c>
    </row>
    <row r="662" spans="1:5" ht="15" customHeight="1" x14ac:dyDescent="0.25">
      <c r="A662" s="64"/>
      <c r="B662" s="131"/>
      <c r="C662" s="51" t="s">
        <v>41</v>
      </c>
      <c r="D662" s="65"/>
      <c r="E662" s="66">
        <f>SUM(E661:E661)</f>
        <v>-1000000</v>
      </c>
    </row>
    <row r="663" spans="1:5" ht="15" customHeight="1" x14ac:dyDescent="0.25">
      <c r="A663" s="37"/>
      <c r="B663" s="37"/>
      <c r="C663" s="37"/>
      <c r="D663" s="37"/>
      <c r="E663" s="37"/>
    </row>
    <row r="664" spans="1:5" ht="15" customHeight="1" x14ac:dyDescent="0.25">
      <c r="A664" s="38" t="s">
        <v>17</v>
      </c>
      <c r="B664" s="39"/>
      <c r="C664" s="39"/>
      <c r="D664" s="77"/>
      <c r="E664" s="77"/>
    </row>
    <row r="665" spans="1:5" ht="15" customHeight="1" x14ac:dyDescent="0.25">
      <c r="A665" s="40" t="s">
        <v>65</v>
      </c>
      <c r="B665" s="39"/>
      <c r="C665" s="39"/>
      <c r="D665" s="39"/>
      <c r="E665" s="41" t="s">
        <v>102</v>
      </c>
    </row>
    <row r="666" spans="1:5" ht="15" customHeight="1" x14ac:dyDescent="0.25">
      <c r="A666" s="42"/>
      <c r="B666" s="56"/>
      <c r="C666" s="39"/>
      <c r="D666" s="42"/>
      <c r="E666" s="57"/>
    </row>
    <row r="667" spans="1:5" ht="15" customHeight="1" x14ac:dyDescent="0.25">
      <c r="A667" s="58"/>
      <c r="B667" s="68" t="s">
        <v>36</v>
      </c>
      <c r="C667" s="44" t="s">
        <v>37</v>
      </c>
      <c r="D667" s="119" t="s">
        <v>42</v>
      </c>
      <c r="E667" s="44" t="s">
        <v>39</v>
      </c>
    </row>
    <row r="668" spans="1:5" ht="15" customHeight="1" x14ac:dyDescent="0.25">
      <c r="A668" s="120"/>
      <c r="B668" s="46">
        <v>12</v>
      </c>
      <c r="C668" s="121"/>
      <c r="D668" s="139" t="s">
        <v>103</v>
      </c>
      <c r="E668" s="49">
        <v>1000000</v>
      </c>
    </row>
    <row r="669" spans="1:5" ht="15" customHeight="1" x14ac:dyDescent="0.25">
      <c r="A669" s="64"/>
      <c r="B669" s="112"/>
      <c r="C669" s="51" t="s">
        <v>41</v>
      </c>
      <c r="D669" s="65"/>
      <c r="E669" s="66">
        <f>SUM(E668:E668)</f>
        <v>1000000</v>
      </c>
    </row>
    <row r="670" spans="1:5" ht="15" customHeight="1" x14ac:dyDescent="0.25"/>
    <row r="671" spans="1:5" ht="15" customHeight="1" x14ac:dyDescent="0.25"/>
    <row r="672" spans="1:5" ht="15" customHeight="1" x14ac:dyDescent="0.3">
      <c r="A672" s="36" t="s">
        <v>134</v>
      </c>
    </row>
    <row r="673" spans="1:5" ht="15" customHeight="1" x14ac:dyDescent="0.25">
      <c r="A673" s="186" t="s">
        <v>132</v>
      </c>
      <c r="B673" s="186"/>
      <c r="C673" s="186"/>
      <c r="D673" s="186"/>
      <c r="E673" s="186"/>
    </row>
    <row r="674" spans="1:5" ht="15" customHeight="1" x14ac:dyDescent="0.25">
      <c r="A674" s="186"/>
      <c r="B674" s="186"/>
      <c r="C674" s="186"/>
      <c r="D674" s="186"/>
      <c r="E674" s="186"/>
    </row>
    <row r="675" spans="1:5" ht="15" customHeight="1" x14ac:dyDescent="0.25">
      <c r="A675" s="183" t="s">
        <v>135</v>
      </c>
      <c r="B675" s="183"/>
      <c r="C675" s="183"/>
      <c r="D675" s="183"/>
      <c r="E675" s="183"/>
    </row>
    <row r="676" spans="1:5" ht="15" customHeight="1" x14ac:dyDescent="0.25">
      <c r="A676" s="183"/>
      <c r="B676" s="183"/>
      <c r="C676" s="183"/>
      <c r="D676" s="183"/>
      <c r="E676" s="183"/>
    </row>
    <row r="677" spans="1:5" ht="15" customHeight="1" x14ac:dyDescent="0.25">
      <c r="A677" s="183"/>
      <c r="B677" s="183"/>
      <c r="C677" s="183"/>
      <c r="D677" s="183"/>
      <c r="E677" s="183"/>
    </row>
    <row r="678" spans="1:5" ht="15" customHeight="1" x14ac:dyDescent="0.25">
      <c r="A678" s="183"/>
      <c r="B678" s="183"/>
      <c r="C678" s="183"/>
      <c r="D678" s="183"/>
      <c r="E678" s="183"/>
    </row>
    <row r="679" spans="1:5" ht="15" customHeight="1" x14ac:dyDescent="0.25">
      <c r="A679" s="183"/>
      <c r="B679" s="183"/>
      <c r="C679" s="183"/>
      <c r="D679" s="183"/>
      <c r="E679" s="183"/>
    </row>
    <row r="680" spans="1:5" ht="15" customHeight="1" x14ac:dyDescent="0.25">
      <c r="A680" s="183"/>
      <c r="B680" s="183"/>
      <c r="C680" s="183"/>
      <c r="D680" s="183"/>
      <c r="E680" s="183"/>
    </row>
    <row r="681" spans="1:5" ht="15" customHeight="1" x14ac:dyDescent="0.25">
      <c r="A681" s="183"/>
      <c r="B681" s="183"/>
      <c r="C681" s="183"/>
      <c r="D681" s="183"/>
      <c r="E681" s="183"/>
    </row>
    <row r="682" spans="1:5" ht="15" customHeight="1" x14ac:dyDescent="0.25">
      <c r="A682" s="183"/>
      <c r="B682" s="183"/>
      <c r="C682" s="183"/>
      <c r="D682" s="183"/>
      <c r="E682" s="183"/>
    </row>
    <row r="683" spans="1:5" ht="15" customHeight="1" x14ac:dyDescent="0.25">
      <c r="A683" s="37"/>
      <c r="B683" s="37"/>
      <c r="C683" s="37"/>
      <c r="D683" s="37"/>
      <c r="E683" s="37"/>
    </row>
    <row r="684" spans="1:5" ht="15" customHeight="1" x14ac:dyDescent="0.25">
      <c r="A684" s="38" t="s">
        <v>17</v>
      </c>
      <c r="B684" s="39"/>
      <c r="C684" s="39"/>
      <c r="D684" s="39"/>
      <c r="E684" s="39"/>
    </row>
    <row r="685" spans="1:5" ht="15" customHeight="1" x14ac:dyDescent="0.25">
      <c r="A685" s="40" t="s">
        <v>50</v>
      </c>
      <c r="B685" s="39"/>
      <c r="C685" s="39"/>
      <c r="D685" s="39"/>
      <c r="E685" s="41" t="s">
        <v>51</v>
      </c>
    </row>
    <row r="686" spans="1:5" ht="15" customHeight="1" x14ac:dyDescent="0.25">
      <c r="A686" s="42"/>
      <c r="B686" s="38"/>
      <c r="C686" s="39"/>
      <c r="D686" s="39"/>
      <c r="E686" s="43"/>
    </row>
    <row r="687" spans="1:5" ht="15" customHeight="1" x14ac:dyDescent="0.25">
      <c r="A687" s="58"/>
      <c r="B687" s="100"/>
      <c r="C687" s="44" t="s">
        <v>37</v>
      </c>
      <c r="D687" s="119" t="s">
        <v>42</v>
      </c>
      <c r="E687" s="44" t="s">
        <v>39</v>
      </c>
    </row>
    <row r="688" spans="1:5" ht="15" customHeight="1" x14ac:dyDescent="0.25">
      <c r="A688" s="60"/>
      <c r="B688" s="124"/>
      <c r="C688" s="121">
        <v>6409</v>
      </c>
      <c r="D688" s="103" t="s">
        <v>68</v>
      </c>
      <c r="E688" s="49">
        <v>-2500000</v>
      </c>
    </row>
    <row r="689" spans="1:5" ht="15" customHeight="1" x14ac:dyDescent="0.25">
      <c r="A689" s="64"/>
      <c r="B689" s="131"/>
      <c r="C689" s="51" t="s">
        <v>41</v>
      </c>
      <c r="D689" s="65"/>
      <c r="E689" s="66">
        <f>SUM(E688:E688)</f>
        <v>-2500000</v>
      </c>
    </row>
    <row r="690" spans="1:5" ht="15" customHeight="1" x14ac:dyDescent="0.25">
      <c r="A690" s="37"/>
      <c r="B690" s="37"/>
      <c r="C690" s="37"/>
      <c r="D690" s="37"/>
      <c r="E690" s="37"/>
    </row>
    <row r="691" spans="1:5" ht="15" customHeight="1" x14ac:dyDescent="0.25">
      <c r="A691" s="38" t="s">
        <v>17</v>
      </c>
      <c r="B691" s="39"/>
      <c r="C691" s="39"/>
      <c r="D691" s="77"/>
      <c r="E691" s="77"/>
    </row>
    <row r="692" spans="1:5" ht="15" customHeight="1" x14ac:dyDescent="0.25">
      <c r="A692" s="40" t="s">
        <v>65</v>
      </c>
      <c r="B692" s="39"/>
      <c r="C692" s="39"/>
      <c r="D692" s="39"/>
      <c r="E692" s="41" t="s">
        <v>102</v>
      </c>
    </row>
    <row r="693" spans="1:5" ht="15" customHeight="1" x14ac:dyDescent="0.25">
      <c r="A693" s="42"/>
      <c r="B693" s="56"/>
      <c r="C693" s="39"/>
      <c r="D693" s="42"/>
      <c r="E693" s="57"/>
    </row>
    <row r="694" spans="1:5" ht="15" customHeight="1" x14ac:dyDescent="0.25">
      <c r="A694" s="58"/>
      <c r="B694" s="68" t="s">
        <v>36</v>
      </c>
      <c r="C694" s="44" t="s">
        <v>37</v>
      </c>
      <c r="D694" s="119" t="s">
        <v>42</v>
      </c>
      <c r="E694" s="44" t="s">
        <v>39</v>
      </c>
    </row>
    <row r="695" spans="1:5" ht="15" customHeight="1" x14ac:dyDescent="0.25">
      <c r="A695" s="120"/>
      <c r="B695" s="46">
        <v>13</v>
      </c>
      <c r="C695" s="121"/>
      <c r="D695" s="139" t="s">
        <v>103</v>
      </c>
      <c r="E695" s="49">
        <v>2500000</v>
      </c>
    </row>
    <row r="696" spans="1:5" ht="15" customHeight="1" x14ac:dyDescent="0.25">
      <c r="A696" s="64"/>
      <c r="B696" s="112"/>
      <c r="C696" s="51" t="s">
        <v>41</v>
      </c>
      <c r="D696" s="65"/>
      <c r="E696" s="66">
        <f>SUM(E695:E695)</f>
        <v>2500000</v>
      </c>
    </row>
    <row r="697" spans="1:5" ht="15" customHeight="1" x14ac:dyDescent="0.25"/>
    <row r="698" spans="1:5" ht="15" customHeight="1" x14ac:dyDescent="0.25"/>
    <row r="699" spans="1:5" ht="15" customHeight="1" x14ac:dyDescent="0.3">
      <c r="A699" s="36" t="s">
        <v>136</v>
      </c>
    </row>
    <row r="700" spans="1:5" ht="15" customHeight="1" x14ac:dyDescent="0.25">
      <c r="A700" s="186" t="s">
        <v>132</v>
      </c>
      <c r="B700" s="186"/>
      <c r="C700" s="186"/>
      <c r="D700" s="186"/>
      <c r="E700" s="186"/>
    </row>
    <row r="701" spans="1:5" ht="15" customHeight="1" x14ac:dyDescent="0.25">
      <c r="A701" s="186"/>
      <c r="B701" s="186"/>
      <c r="C701" s="186"/>
      <c r="D701" s="186"/>
      <c r="E701" s="186"/>
    </row>
    <row r="702" spans="1:5" ht="15" customHeight="1" x14ac:dyDescent="0.25">
      <c r="A702" s="183" t="s">
        <v>137</v>
      </c>
      <c r="B702" s="183"/>
      <c r="C702" s="183"/>
      <c r="D702" s="183"/>
      <c r="E702" s="183"/>
    </row>
    <row r="703" spans="1:5" ht="15" customHeight="1" x14ac:dyDescent="0.25">
      <c r="A703" s="183"/>
      <c r="B703" s="183"/>
      <c r="C703" s="183"/>
      <c r="D703" s="183"/>
      <c r="E703" s="183"/>
    </row>
    <row r="704" spans="1:5" ht="15" customHeight="1" x14ac:dyDescent="0.25">
      <c r="A704" s="183"/>
      <c r="B704" s="183"/>
      <c r="C704" s="183"/>
      <c r="D704" s="183"/>
      <c r="E704" s="183"/>
    </row>
    <row r="705" spans="1:5" ht="15" customHeight="1" x14ac:dyDescent="0.25">
      <c r="A705" s="183"/>
      <c r="B705" s="183"/>
      <c r="C705" s="183"/>
      <c r="D705" s="183"/>
      <c r="E705" s="183"/>
    </row>
    <row r="706" spans="1:5" ht="15" customHeight="1" x14ac:dyDescent="0.25">
      <c r="A706" s="183"/>
      <c r="B706" s="183"/>
      <c r="C706" s="183"/>
      <c r="D706" s="183"/>
      <c r="E706" s="183"/>
    </row>
    <row r="707" spans="1:5" ht="15" customHeight="1" x14ac:dyDescent="0.25">
      <c r="A707" s="183"/>
      <c r="B707" s="183"/>
      <c r="C707" s="183"/>
      <c r="D707" s="183"/>
      <c r="E707" s="183"/>
    </row>
    <row r="708" spans="1:5" ht="15" customHeight="1" x14ac:dyDescent="0.25">
      <c r="A708" s="183"/>
      <c r="B708" s="183"/>
      <c r="C708" s="183"/>
      <c r="D708" s="183"/>
      <c r="E708" s="183"/>
    </row>
    <row r="709" spans="1:5" ht="15" customHeight="1" x14ac:dyDescent="0.25">
      <c r="A709" s="183"/>
      <c r="B709" s="183"/>
      <c r="C709" s="183"/>
      <c r="D709" s="183"/>
      <c r="E709" s="183"/>
    </row>
    <row r="710" spans="1:5" ht="15" customHeight="1" x14ac:dyDescent="0.25">
      <c r="A710" s="37"/>
      <c r="B710" s="37"/>
      <c r="C710" s="37"/>
      <c r="D710" s="37"/>
      <c r="E710" s="37"/>
    </row>
    <row r="711" spans="1:5" ht="15" customHeight="1" x14ac:dyDescent="0.25">
      <c r="A711" s="38" t="s">
        <v>17</v>
      </c>
      <c r="B711" s="39"/>
      <c r="C711" s="39"/>
      <c r="D711" s="39"/>
      <c r="E711" s="39"/>
    </row>
    <row r="712" spans="1:5" ht="15" customHeight="1" x14ac:dyDescent="0.25">
      <c r="A712" s="40" t="s">
        <v>50</v>
      </c>
      <c r="B712" s="39"/>
      <c r="C712" s="39"/>
      <c r="D712" s="39"/>
      <c r="E712" s="41" t="s">
        <v>51</v>
      </c>
    </row>
    <row r="713" spans="1:5" ht="15" customHeight="1" x14ac:dyDescent="0.25">
      <c r="A713" s="42"/>
      <c r="B713" s="38"/>
      <c r="C713" s="39"/>
      <c r="D713" s="39"/>
      <c r="E713" s="43"/>
    </row>
    <row r="714" spans="1:5" ht="15" customHeight="1" x14ac:dyDescent="0.25">
      <c r="A714" s="58"/>
      <c r="B714" s="100"/>
      <c r="C714" s="44" t="s">
        <v>37</v>
      </c>
      <c r="D714" s="119" t="s">
        <v>42</v>
      </c>
      <c r="E714" s="44" t="s">
        <v>39</v>
      </c>
    </row>
    <row r="715" spans="1:5" ht="15" customHeight="1" x14ac:dyDescent="0.25">
      <c r="A715" s="60"/>
      <c r="B715" s="124"/>
      <c r="C715" s="121">
        <v>6409</v>
      </c>
      <c r="D715" s="103" t="s">
        <v>68</v>
      </c>
      <c r="E715" s="49">
        <v>-430000</v>
      </c>
    </row>
    <row r="716" spans="1:5" ht="15" customHeight="1" x14ac:dyDescent="0.25">
      <c r="A716" s="64"/>
      <c r="B716" s="131"/>
      <c r="C716" s="51" t="s">
        <v>41</v>
      </c>
      <c r="D716" s="65"/>
      <c r="E716" s="66">
        <f>SUM(E715:E715)</f>
        <v>-430000</v>
      </c>
    </row>
    <row r="717" spans="1:5" ht="15" customHeight="1" x14ac:dyDescent="0.25">
      <c r="A717" s="37"/>
      <c r="B717" s="37"/>
      <c r="C717" s="37"/>
      <c r="D717" s="37"/>
      <c r="E717" s="37"/>
    </row>
    <row r="718" spans="1:5" ht="15" customHeight="1" x14ac:dyDescent="0.25">
      <c r="A718" s="38" t="s">
        <v>17</v>
      </c>
      <c r="B718" s="39"/>
      <c r="C718" s="39"/>
      <c r="D718" s="77"/>
      <c r="E718" s="77"/>
    </row>
    <row r="719" spans="1:5" ht="15" customHeight="1" x14ac:dyDescent="0.25">
      <c r="A719" s="40" t="s">
        <v>65</v>
      </c>
      <c r="B719" s="39"/>
      <c r="C719" s="39"/>
      <c r="D719" s="39"/>
      <c r="E719" s="41" t="s">
        <v>102</v>
      </c>
    </row>
    <row r="720" spans="1:5" ht="15" customHeight="1" x14ac:dyDescent="0.25">
      <c r="A720" s="42"/>
      <c r="B720" s="56"/>
      <c r="C720" s="39"/>
      <c r="D720" s="42"/>
      <c r="E720" s="57"/>
    </row>
    <row r="721" spans="1:5" ht="15" customHeight="1" x14ac:dyDescent="0.25">
      <c r="A721" s="58"/>
      <c r="B721" s="68" t="s">
        <v>36</v>
      </c>
      <c r="C721" s="44" t="s">
        <v>37</v>
      </c>
      <c r="D721" s="119" t="s">
        <v>42</v>
      </c>
      <c r="E721" s="44" t="s">
        <v>39</v>
      </c>
    </row>
    <row r="722" spans="1:5" ht="15" customHeight="1" x14ac:dyDescent="0.25">
      <c r="A722" s="120"/>
      <c r="B722" s="46">
        <v>10</v>
      </c>
      <c r="C722" s="121"/>
      <c r="D722" s="139" t="s">
        <v>103</v>
      </c>
      <c r="E722" s="49">
        <v>200000</v>
      </c>
    </row>
    <row r="723" spans="1:5" ht="15" customHeight="1" x14ac:dyDescent="0.25">
      <c r="A723" s="120"/>
      <c r="B723" s="46">
        <v>11</v>
      </c>
      <c r="C723" s="121"/>
      <c r="D723" s="103" t="s">
        <v>61</v>
      </c>
      <c r="E723" s="49">
        <v>230000</v>
      </c>
    </row>
    <row r="724" spans="1:5" ht="15" customHeight="1" x14ac:dyDescent="0.25">
      <c r="A724" s="64"/>
      <c r="B724" s="112"/>
      <c r="C724" s="51" t="s">
        <v>41</v>
      </c>
      <c r="D724" s="65"/>
      <c r="E724" s="66">
        <f>SUM(E722:E723)</f>
        <v>430000</v>
      </c>
    </row>
    <row r="725" spans="1:5" ht="15" customHeight="1" x14ac:dyDescent="0.25"/>
    <row r="726" spans="1:5" ht="15" customHeight="1" x14ac:dyDescent="0.25"/>
    <row r="727" spans="1:5" ht="15" customHeight="1" x14ac:dyDescent="0.3">
      <c r="A727" s="36" t="s">
        <v>138</v>
      </c>
    </row>
    <row r="728" spans="1:5" ht="15" customHeight="1" x14ac:dyDescent="0.25">
      <c r="A728" s="186" t="s">
        <v>132</v>
      </c>
      <c r="B728" s="186"/>
      <c r="C728" s="186"/>
      <c r="D728" s="186"/>
      <c r="E728" s="186"/>
    </row>
    <row r="729" spans="1:5" ht="15" customHeight="1" x14ac:dyDescent="0.25">
      <c r="A729" s="186"/>
      <c r="B729" s="186"/>
      <c r="C729" s="186"/>
      <c r="D729" s="186"/>
      <c r="E729" s="186"/>
    </row>
    <row r="730" spans="1:5" ht="15" customHeight="1" x14ac:dyDescent="0.25">
      <c r="A730" s="183" t="s">
        <v>139</v>
      </c>
      <c r="B730" s="183"/>
      <c r="C730" s="183"/>
      <c r="D730" s="183"/>
      <c r="E730" s="183"/>
    </row>
    <row r="731" spans="1:5" ht="15" customHeight="1" x14ac:dyDescent="0.25">
      <c r="A731" s="183"/>
      <c r="B731" s="183"/>
      <c r="C731" s="183"/>
      <c r="D731" s="183"/>
      <c r="E731" s="183"/>
    </row>
    <row r="732" spans="1:5" ht="15" customHeight="1" x14ac:dyDescent="0.25">
      <c r="A732" s="183"/>
      <c r="B732" s="183"/>
      <c r="C732" s="183"/>
      <c r="D732" s="183"/>
      <c r="E732" s="183"/>
    </row>
    <row r="733" spans="1:5" ht="15" customHeight="1" x14ac:dyDescent="0.25">
      <c r="A733" s="183"/>
      <c r="B733" s="183"/>
      <c r="C733" s="183"/>
      <c r="D733" s="183"/>
      <c r="E733" s="183"/>
    </row>
    <row r="734" spans="1:5" ht="15" customHeight="1" x14ac:dyDescent="0.25">
      <c r="A734" s="183"/>
      <c r="B734" s="183"/>
      <c r="C734" s="183"/>
      <c r="D734" s="183"/>
      <c r="E734" s="183"/>
    </row>
    <row r="735" spans="1:5" ht="15" customHeight="1" x14ac:dyDescent="0.25">
      <c r="A735" s="183"/>
      <c r="B735" s="183"/>
      <c r="C735" s="183"/>
      <c r="D735" s="183"/>
      <c r="E735" s="183"/>
    </row>
    <row r="736" spans="1:5" ht="15" customHeight="1" x14ac:dyDescent="0.25">
      <c r="A736" s="183"/>
      <c r="B736" s="183"/>
      <c r="C736" s="183"/>
      <c r="D736" s="183"/>
      <c r="E736" s="183"/>
    </row>
    <row r="737" spans="1:5" ht="15" customHeight="1" x14ac:dyDescent="0.25">
      <c r="A737" s="37"/>
      <c r="B737" s="37"/>
      <c r="C737" s="37"/>
      <c r="D737" s="37"/>
      <c r="E737" s="37"/>
    </row>
    <row r="738" spans="1:5" ht="15" customHeight="1" x14ac:dyDescent="0.25">
      <c r="A738" s="37"/>
      <c r="B738" s="37"/>
      <c r="C738" s="37"/>
      <c r="D738" s="37"/>
      <c r="E738" s="37"/>
    </row>
    <row r="739" spans="1:5" ht="15" customHeight="1" x14ac:dyDescent="0.25">
      <c r="A739" s="37"/>
      <c r="B739" s="37"/>
      <c r="C739" s="37"/>
      <c r="D739" s="37"/>
      <c r="E739" s="37"/>
    </row>
    <row r="740" spans="1:5" ht="15" customHeight="1" x14ac:dyDescent="0.25">
      <c r="A740" s="37"/>
      <c r="B740" s="37"/>
      <c r="C740" s="37"/>
      <c r="D740" s="37"/>
      <c r="E740" s="37"/>
    </row>
    <row r="741" spans="1:5" ht="15" customHeight="1" x14ac:dyDescent="0.25">
      <c r="A741" s="37"/>
      <c r="B741" s="37"/>
      <c r="C741" s="37"/>
      <c r="D741" s="37"/>
      <c r="E741" s="37"/>
    </row>
    <row r="742" spans="1:5" ht="15" customHeight="1" x14ac:dyDescent="0.25">
      <c r="A742" s="37"/>
      <c r="B742" s="37"/>
      <c r="C742" s="37"/>
      <c r="D742" s="37"/>
      <c r="E742" s="37"/>
    </row>
    <row r="743" spans="1:5" ht="15" customHeight="1" x14ac:dyDescent="0.25">
      <c r="A743" s="37"/>
      <c r="B743" s="37"/>
      <c r="C743" s="37"/>
      <c r="D743" s="37"/>
      <c r="E743" s="37"/>
    </row>
    <row r="744" spans="1:5" ht="15" customHeight="1" x14ac:dyDescent="0.25">
      <c r="A744" s="38" t="s">
        <v>17</v>
      </c>
      <c r="B744" s="39"/>
      <c r="C744" s="39"/>
      <c r="D744" s="39"/>
      <c r="E744" s="39"/>
    </row>
    <row r="745" spans="1:5" ht="15" customHeight="1" x14ac:dyDescent="0.25">
      <c r="A745" s="40" t="s">
        <v>50</v>
      </c>
      <c r="B745" s="39"/>
      <c r="C745" s="39"/>
      <c r="D745" s="39"/>
      <c r="E745" s="41" t="s">
        <v>51</v>
      </c>
    </row>
    <row r="746" spans="1:5" ht="15" customHeight="1" x14ac:dyDescent="0.25">
      <c r="A746" s="42"/>
      <c r="B746" s="38"/>
      <c r="C746" s="39"/>
      <c r="D746" s="39"/>
      <c r="E746" s="43"/>
    </row>
    <row r="747" spans="1:5" ht="15" customHeight="1" x14ac:dyDescent="0.25">
      <c r="A747" s="58"/>
      <c r="B747" s="100"/>
      <c r="C747" s="44" t="s">
        <v>37</v>
      </c>
      <c r="D747" s="119" t="s">
        <v>42</v>
      </c>
      <c r="E747" s="44" t="s">
        <v>39</v>
      </c>
    </row>
    <row r="748" spans="1:5" ht="15" customHeight="1" x14ac:dyDescent="0.25">
      <c r="A748" s="60"/>
      <c r="B748" s="124"/>
      <c r="C748" s="121">
        <v>6409</v>
      </c>
      <c r="D748" s="103" t="s">
        <v>68</v>
      </c>
      <c r="E748" s="49">
        <v>-850000</v>
      </c>
    </row>
    <row r="749" spans="1:5" ht="15" customHeight="1" x14ac:dyDescent="0.25">
      <c r="A749" s="64"/>
      <c r="B749" s="131"/>
      <c r="C749" s="51" t="s">
        <v>41</v>
      </c>
      <c r="D749" s="65"/>
      <c r="E749" s="66">
        <f>SUM(E748:E748)</f>
        <v>-850000</v>
      </c>
    </row>
    <row r="750" spans="1:5" ht="15" customHeight="1" x14ac:dyDescent="0.25">
      <c r="A750" s="37"/>
      <c r="B750" s="37"/>
      <c r="C750" s="37"/>
      <c r="D750" s="37"/>
      <c r="E750" s="37"/>
    </row>
    <row r="751" spans="1:5" ht="15" customHeight="1" x14ac:dyDescent="0.25">
      <c r="A751" s="38" t="s">
        <v>17</v>
      </c>
      <c r="B751" s="39"/>
      <c r="C751" s="39"/>
      <c r="D751" s="77"/>
      <c r="E751" s="77"/>
    </row>
    <row r="752" spans="1:5" ht="15" customHeight="1" x14ac:dyDescent="0.25">
      <c r="A752" s="40" t="s">
        <v>65</v>
      </c>
      <c r="B752" s="39"/>
      <c r="C752" s="39"/>
      <c r="D752" s="39"/>
      <c r="E752" s="41" t="s">
        <v>72</v>
      </c>
    </row>
    <row r="753" spans="1:5" ht="15" customHeight="1" x14ac:dyDescent="0.25">
      <c r="A753" s="42"/>
      <c r="B753" s="56"/>
      <c r="C753" s="39"/>
      <c r="D753" s="42"/>
      <c r="E753" s="57"/>
    </row>
    <row r="754" spans="1:5" ht="15" customHeight="1" x14ac:dyDescent="0.25">
      <c r="A754" s="58"/>
      <c r="B754" s="68" t="s">
        <v>36</v>
      </c>
      <c r="C754" s="44" t="s">
        <v>37</v>
      </c>
      <c r="D754" s="119" t="s">
        <v>42</v>
      </c>
      <c r="E754" s="44" t="s">
        <v>39</v>
      </c>
    </row>
    <row r="755" spans="1:5" ht="15" customHeight="1" x14ac:dyDescent="0.25">
      <c r="A755" s="120"/>
      <c r="B755" s="46">
        <v>11</v>
      </c>
      <c r="C755" s="121"/>
      <c r="D755" s="139" t="s">
        <v>103</v>
      </c>
      <c r="E755" s="49">
        <v>850000</v>
      </c>
    </row>
    <row r="756" spans="1:5" ht="15" customHeight="1" x14ac:dyDescent="0.25">
      <c r="A756" s="64"/>
      <c r="B756" s="112"/>
      <c r="C756" s="51" t="s">
        <v>41</v>
      </c>
      <c r="D756" s="65"/>
      <c r="E756" s="66">
        <f>SUM(E755:E755)</f>
        <v>850000</v>
      </c>
    </row>
    <row r="757" spans="1:5" ht="15" customHeight="1" x14ac:dyDescent="0.25"/>
    <row r="758" spans="1:5" ht="15" customHeight="1" x14ac:dyDescent="0.25"/>
    <row r="759" spans="1:5" ht="15" customHeight="1" x14ac:dyDescent="0.3">
      <c r="A759" s="36" t="s">
        <v>140</v>
      </c>
    </row>
    <row r="760" spans="1:5" ht="15" customHeight="1" x14ac:dyDescent="0.25">
      <c r="A760" s="184" t="s">
        <v>129</v>
      </c>
      <c r="B760" s="184"/>
      <c r="C760" s="184"/>
      <c r="D760" s="184"/>
      <c r="E760" s="184"/>
    </row>
    <row r="761" spans="1:5" ht="15" customHeight="1" x14ac:dyDescent="0.25">
      <c r="A761" s="184"/>
      <c r="B761" s="184"/>
      <c r="C761" s="184"/>
      <c r="D761" s="184"/>
      <c r="E761" s="184"/>
    </row>
    <row r="762" spans="1:5" ht="15" customHeight="1" x14ac:dyDescent="0.25">
      <c r="A762" s="183" t="s">
        <v>141</v>
      </c>
      <c r="B762" s="183"/>
      <c r="C762" s="183"/>
      <c r="D762" s="183"/>
      <c r="E762" s="183"/>
    </row>
    <row r="763" spans="1:5" ht="15" customHeight="1" x14ac:dyDescent="0.25">
      <c r="A763" s="183"/>
      <c r="B763" s="183"/>
      <c r="C763" s="183"/>
      <c r="D763" s="183"/>
      <c r="E763" s="183"/>
    </row>
    <row r="764" spans="1:5" ht="15" customHeight="1" x14ac:dyDescent="0.25">
      <c r="A764" s="183"/>
      <c r="B764" s="183"/>
      <c r="C764" s="183"/>
      <c r="D764" s="183"/>
      <c r="E764" s="183"/>
    </row>
    <row r="765" spans="1:5" ht="15" customHeight="1" x14ac:dyDescent="0.25">
      <c r="A765" s="183"/>
      <c r="B765" s="183"/>
      <c r="C765" s="183"/>
      <c r="D765" s="183"/>
      <c r="E765" s="183"/>
    </row>
    <row r="766" spans="1:5" ht="15" customHeight="1" x14ac:dyDescent="0.25">
      <c r="A766" s="183"/>
      <c r="B766" s="183"/>
      <c r="C766" s="183"/>
      <c r="D766" s="183"/>
      <c r="E766" s="183"/>
    </row>
    <row r="767" spans="1:5" ht="15" customHeight="1" x14ac:dyDescent="0.25">
      <c r="A767" s="183"/>
      <c r="B767" s="183"/>
      <c r="C767" s="183"/>
      <c r="D767" s="183"/>
      <c r="E767" s="183"/>
    </row>
    <row r="768" spans="1:5" ht="15" customHeight="1" x14ac:dyDescent="0.25">
      <c r="A768" s="183"/>
      <c r="B768" s="183"/>
      <c r="C768" s="183"/>
      <c r="D768" s="183"/>
      <c r="E768" s="183"/>
    </row>
    <row r="769" spans="1:5" ht="15" customHeight="1" x14ac:dyDescent="0.25">
      <c r="A769" s="76"/>
      <c r="B769" s="76"/>
      <c r="C769" s="76"/>
      <c r="D769" s="76"/>
      <c r="E769" s="76"/>
    </row>
    <row r="770" spans="1:5" ht="15" customHeight="1" x14ac:dyDescent="0.25">
      <c r="A770" s="84" t="s">
        <v>17</v>
      </c>
      <c r="B770" s="86"/>
      <c r="C770" s="86"/>
      <c r="D770" s="86"/>
      <c r="E770" s="77"/>
    </row>
    <row r="771" spans="1:5" ht="15" customHeight="1" x14ac:dyDescent="0.25">
      <c r="A771" s="78" t="s">
        <v>52</v>
      </c>
      <c r="B771" s="137"/>
      <c r="C771" s="77"/>
      <c r="D771" s="77"/>
      <c r="E771" s="77" t="s">
        <v>53</v>
      </c>
    </row>
    <row r="772" spans="1:5" ht="15" customHeight="1" x14ac:dyDescent="0.25">
      <c r="A772" s="78"/>
      <c r="B772" s="77"/>
      <c r="C772" s="86"/>
      <c r="D772" s="86"/>
      <c r="E772" s="89"/>
    </row>
    <row r="773" spans="1:5" ht="15" customHeight="1" x14ac:dyDescent="0.25">
      <c r="A773" s="100"/>
      <c r="B773" s="100"/>
      <c r="C773" s="68" t="s">
        <v>37</v>
      </c>
      <c r="D773" s="119" t="s">
        <v>42</v>
      </c>
      <c r="E773" s="70" t="s">
        <v>39</v>
      </c>
    </row>
    <row r="774" spans="1:5" ht="15" customHeight="1" x14ac:dyDescent="0.25">
      <c r="A774" s="100"/>
      <c r="B774" s="100"/>
      <c r="C774" s="121">
        <v>4349</v>
      </c>
      <c r="D774" s="103" t="s">
        <v>96</v>
      </c>
      <c r="E774" s="135">
        <v>-2707959.45</v>
      </c>
    </row>
    <row r="775" spans="1:5" ht="15" customHeight="1" x14ac:dyDescent="0.25">
      <c r="A775" s="136"/>
      <c r="B775" s="136"/>
      <c r="C775" s="73" t="s">
        <v>41</v>
      </c>
      <c r="D775" s="74"/>
      <c r="E775" s="75">
        <f>SUM(E774:E774)</f>
        <v>-2707959.45</v>
      </c>
    </row>
    <row r="776" spans="1:5" ht="15" customHeight="1" x14ac:dyDescent="0.25"/>
    <row r="777" spans="1:5" ht="15" customHeight="1" x14ac:dyDescent="0.25">
      <c r="A777" s="84" t="s">
        <v>17</v>
      </c>
      <c r="B777" s="86"/>
      <c r="C777" s="86"/>
      <c r="D777" s="86"/>
      <c r="E777" s="86"/>
    </row>
    <row r="778" spans="1:5" ht="15" customHeight="1" x14ac:dyDescent="0.25">
      <c r="A778" s="78" t="s">
        <v>50</v>
      </c>
      <c r="B778" s="86"/>
      <c r="C778" s="86"/>
      <c r="D778" s="86"/>
      <c r="E778" s="87" t="s">
        <v>51</v>
      </c>
    </row>
    <row r="779" spans="1:5" ht="15" customHeight="1" x14ac:dyDescent="0.25">
      <c r="A779" s="84"/>
      <c r="B779" s="77"/>
      <c r="C779" s="86"/>
      <c r="D779" s="86"/>
      <c r="E779" s="89"/>
    </row>
    <row r="780" spans="1:5" ht="15" customHeight="1" x14ac:dyDescent="0.25">
      <c r="A780" s="100"/>
      <c r="B780" s="100"/>
      <c r="C780" s="68" t="s">
        <v>37</v>
      </c>
      <c r="D780" s="119" t="s">
        <v>42</v>
      </c>
      <c r="E780" s="70" t="s">
        <v>39</v>
      </c>
    </row>
    <row r="781" spans="1:5" ht="15" customHeight="1" x14ac:dyDescent="0.25">
      <c r="A781" s="113"/>
      <c r="B781" s="114"/>
      <c r="C781" s="115">
        <v>6409</v>
      </c>
      <c r="D781" s="103" t="s">
        <v>68</v>
      </c>
      <c r="E781" s="122">
        <v>2707959.45</v>
      </c>
    </row>
    <row r="782" spans="1:5" ht="15" customHeight="1" x14ac:dyDescent="0.25">
      <c r="A782" s="116"/>
      <c r="B782" s="117"/>
      <c r="C782" s="73" t="s">
        <v>41</v>
      </c>
      <c r="D782" s="74"/>
      <c r="E782" s="75">
        <f>E781</f>
        <v>2707959.45</v>
      </c>
    </row>
    <row r="783" spans="1:5" ht="15" customHeight="1" x14ac:dyDescent="0.3">
      <c r="A783" s="36"/>
    </row>
    <row r="784" spans="1:5" ht="15" customHeight="1" x14ac:dyDescent="0.3">
      <c r="A784" s="36"/>
    </row>
    <row r="785" spans="1:5" ht="15" customHeight="1" x14ac:dyDescent="0.3">
      <c r="A785" s="36" t="s">
        <v>142</v>
      </c>
    </row>
    <row r="786" spans="1:5" ht="15" customHeight="1" x14ac:dyDescent="0.25">
      <c r="A786" s="184" t="s">
        <v>143</v>
      </c>
      <c r="B786" s="184"/>
      <c r="C786" s="184"/>
      <c r="D786" s="184"/>
      <c r="E786" s="184"/>
    </row>
    <row r="787" spans="1:5" ht="15" customHeight="1" x14ac:dyDescent="0.25">
      <c r="A787" s="184"/>
      <c r="B787" s="184"/>
      <c r="C787" s="184"/>
      <c r="D787" s="184"/>
      <c r="E787" s="184"/>
    </row>
    <row r="788" spans="1:5" ht="15" customHeight="1" x14ac:dyDescent="0.25">
      <c r="A788" s="185" t="s">
        <v>144</v>
      </c>
      <c r="B788" s="185"/>
      <c r="C788" s="185"/>
      <c r="D788" s="185"/>
      <c r="E788" s="185"/>
    </row>
    <row r="789" spans="1:5" ht="15" customHeight="1" x14ac:dyDescent="0.25">
      <c r="A789" s="185"/>
      <c r="B789" s="185"/>
      <c r="C789" s="185"/>
      <c r="D789" s="185"/>
      <c r="E789" s="185"/>
    </row>
    <row r="790" spans="1:5" ht="15" customHeight="1" x14ac:dyDescent="0.25">
      <c r="A790" s="185"/>
      <c r="B790" s="185"/>
      <c r="C790" s="185"/>
      <c r="D790" s="185"/>
      <c r="E790" s="185"/>
    </row>
    <row r="791" spans="1:5" ht="15" customHeight="1" x14ac:dyDescent="0.25">
      <c r="A791" s="185"/>
      <c r="B791" s="185"/>
      <c r="C791" s="185"/>
      <c r="D791" s="185"/>
      <c r="E791" s="185"/>
    </row>
    <row r="792" spans="1:5" ht="15" customHeight="1" x14ac:dyDescent="0.25">
      <c r="A792" s="185"/>
      <c r="B792" s="185"/>
      <c r="C792" s="185"/>
      <c r="D792" s="185"/>
      <c r="E792" s="185"/>
    </row>
    <row r="793" spans="1:5" ht="15" customHeight="1" x14ac:dyDescent="0.25">
      <c r="A793" s="185"/>
      <c r="B793" s="185"/>
      <c r="C793" s="185"/>
      <c r="D793" s="185"/>
      <c r="E793" s="185"/>
    </row>
    <row r="794" spans="1:5" ht="15" customHeight="1" x14ac:dyDescent="0.25">
      <c r="A794" s="185"/>
      <c r="B794" s="185"/>
      <c r="C794" s="185"/>
      <c r="D794" s="185"/>
      <c r="E794" s="185"/>
    </row>
    <row r="795" spans="1:5" ht="15" customHeight="1" x14ac:dyDescent="0.25"/>
    <row r="796" spans="1:5" ht="15" customHeight="1" x14ac:dyDescent="0.25"/>
    <row r="797" spans="1:5" ht="15" customHeight="1" x14ac:dyDescent="0.25">
      <c r="A797" s="38" t="s">
        <v>17</v>
      </c>
      <c r="B797" s="39"/>
      <c r="C797" s="39"/>
      <c r="D797" s="77"/>
      <c r="E797" s="77"/>
    </row>
    <row r="798" spans="1:5" ht="15" customHeight="1" x14ac:dyDescent="0.25">
      <c r="A798" s="40" t="s">
        <v>85</v>
      </c>
      <c r="B798" s="86"/>
      <c r="C798" s="86"/>
      <c r="D798" s="86"/>
      <c r="E798" s="87" t="s">
        <v>145</v>
      </c>
    </row>
    <row r="799" spans="1:5" ht="15" customHeight="1" x14ac:dyDescent="0.25">
      <c r="A799" s="84"/>
      <c r="B799" s="86"/>
      <c r="C799" s="86"/>
      <c r="D799" s="86"/>
      <c r="E799" s="77"/>
    </row>
    <row r="800" spans="1:5" ht="15" customHeight="1" x14ac:dyDescent="0.25">
      <c r="A800" s="84"/>
      <c r="B800" s="86"/>
      <c r="C800" s="68" t="s">
        <v>37</v>
      </c>
      <c r="D800" s="119" t="s">
        <v>42</v>
      </c>
      <c r="E800" s="44" t="s">
        <v>39</v>
      </c>
    </row>
    <row r="801" spans="1:5" ht="15" customHeight="1" x14ac:dyDescent="0.25">
      <c r="A801" s="84"/>
      <c r="B801" s="86"/>
      <c r="C801" s="121">
        <v>3639</v>
      </c>
      <c r="D801" s="103" t="s">
        <v>61</v>
      </c>
      <c r="E801" s="140">
        <v>-805645</v>
      </c>
    </row>
    <row r="802" spans="1:5" ht="15" customHeight="1" x14ac:dyDescent="0.25">
      <c r="A802" s="84"/>
      <c r="B802" s="86"/>
      <c r="C802" s="73" t="s">
        <v>41</v>
      </c>
      <c r="D802" s="74"/>
      <c r="E802" s="75">
        <f>SUM(E801:E801)</f>
        <v>-805645</v>
      </c>
    </row>
    <row r="803" spans="1:5" ht="15" customHeight="1" x14ac:dyDescent="0.25">
      <c r="A803" s="84"/>
      <c r="B803" s="86"/>
      <c r="C803" s="86"/>
      <c r="D803" s="86"/>
      <c r="E803" s="77"/>
    </row>
    <row r="804" spans="1:5" ht="15" customHeight="1" x14ac:dyDescent="0.25">
      <c r="A804" s="38" t="s">
        <v>17</v>
      </c>
      <c r="B804" s="39"/>
      <c r="C804" s="39"/>
      <c r="D804" s="77"/>
      <c r="E804" s="77"/>
    </row>
    <row r="805" spans="1:5" ht="15" customHeight="1" x14ac:dyDescent="0.25">
      <c r="A805" s="40" t="s">
        <v>85</v>
      </c>
      <c r="B805" s="86"/>
      <c r="C805" s="86"/>
      <c r="D805" s="86"/>
      <c r="E805" s="87" t="s">
        <v>146</v>
      </c>
    </row>
    <row r="806" spans="1:5" ht="15" customHeight="1" x14ac:dyDescent="0.25">
      <c r="A806" s="84"/>
      <c r="B806" s="86"/>
      <c r="C806" s="86"/>
      <c r="D806" s="86"/>
      <c r="E806" s="77"/>
    </row>
    <row r="807" spans="1:5" ht="15" customHeight="1" x14ac:dyDescent="0.25">
      <c r="A807" s="84"/>
      <c r="B807" s="86"/>
      <c r="C807" s="68" t="s">
        <v>37</v>
      </c>
      <c r="D807" s="119" t="s">
        <v>42</v>
      </c>
      <c r="E807" s="44" t="s">
        <v>39</v>
      </c>
    </row>
    <row r="808" spans="1:5" ht="15" customHeight="1" x14ac:dyDescent="0.25">
      <c r="A808" s="84"/>
      <c r="B808" s="86"/>
      <c r="C808" s="121">
        <v>3636</v>
      </c>
      <c r="D808" s="103" t="s">
        <v>61</v>
      </c>
      <c r="E808" s="140">
        <f>566733.75+188911.25</f>
        <v>755645</v>
      </c>
    </row>
    <row r="809" spans="1:5" ht="15" customHeight="1" x14ac:dyDescent="0.25">
      <c r="A809" s="84"/>
      <c r="B809" s="86"/>
      <c r="C809" s="121">
        <v>3636</v>
      </c>
      <c r="D809" s="103" t="s">
        <v>116</v>
      </c>
      <c r="E809" s="140">
        <v>50000</v>
      </c>
    </row>
    <row r="810" spans="1:5" ht="15" customHeight="1" x14ac:dyDescent="0.25">
      <c r="A810" s="84"/>
      <c r="B810" s="86"/>
      <c r="C810" s="73" t="s">
        <v>41</v>
      </c>
      <c r="D810" s="74"/>
      <c r="E810" s="75">
        <f>SUM(E808:E809)</f>
        <v>805645</v>
      </c>
    </row>
    <row r="811" spans="1:5" ht="15" customHeight="1" x14ac:dyDescent="0.25"/>
    <row r="812" spans="1:5" ht="15" customHeight="1" x14ac:dyDescent="0.25"/>
    <row r="813" spans="1:5" ht="15" customHeight="1" x14ac:dyDescent="0.3">
      <c r="A813" s="36" t="s">
        <v>147</v>
      </c>
    </row>
    <row r="814" spans="1:5" ht="15" customHeight="1" x14ac:dyDescent="0.25">
      <c r="A814" s="184" t="s">
        <v>148</v>
      </c>
      <c r="B814" s="184"/>
      <c r="C814" s="184"/>
      <c r="D814" s="184"/>
      <c r="E814" s="184"/>
    </row>
    <row r="815" spans="1:5" ht="15" customHeight="1" x14ac:dyDescent="0.25">
      <c r="A815" s="184"/>
      <c r="B815" s="184"/>
      <c r="C815" s="184"/>
      <c r="D815" s="184"/>
      <c r="E815" s="184"/>
    </row>
    <row r="816" spans="1:5" ht="15" customHeight="1" x14ac:dyDescent="0.25">
      <c r="A816" s="183" t="s">
        <v>149</v>
      </c>
      <c r="B816" s="183"/>
      <c r="C816" s="183"/>
      <c r="D816" s="183"/>
      <c r="E816" s="183"/>
    </row>
    <row r="817" spans="1:5" ht="15" customHeight="1" x14ac:dyDescent="0.25">
      <c r="A817" s="183"/>
      <c r="B817" s="183"/>
      <c r="C817" s="183"/>
      <c r="D817" s="183"/>
      <c r="E817" s="183"/>
    </row>
    <row r="818" spans="1:5" ht="15" customHeight="1" x14ac:dyDescent="0.25">
      <c r="A818" s="183"/>
      <c r="B818" s="183"/>
      <c r="C818" s="183"/>
      <c r="D818" s="183"/>
      <c r="E818" s="183"/>
    </row>
    <row r="819" spans="1:5" ht="15" customHeight="1" x14ac:dyDescent="0.25">
      <c r="A819" s="183"/>
      <c r="B819" s="183"/>
      <c r="C819" s="183"/>
      <c r="D819" s="183"/>
      <c r="E819" s="183"/>
    </row>
    <row r="820" spans="1:5" ht="15" customHeight="1" x14ac:dyDescent="0.25">
      <c r="A820" s="183"/>
      <c r="B820" s="183"/>
      <c r="C820" s="183"/>
      <c r="D820" s="183"/>
      <c r="E820" s="183"/>
    </row>
    <row r="821" spans="1:5" ht="15" customHeight="1" x14ac:dyDescent="0.25">
      <c r="A821" s="183"/>
      <c r="B821" s="183"/>
      <c r="C821" s="183"/>
      <c r="D821" s="183"/>
      <c r="E821" s="183"/>
    </row>
    <row r="822" spans="1:5" ht="15" customHeight="1" x14ac:dyDescent="0.25">
      <c r="A822" s="183"/>
      <c r="B822" s="183"/>
      <c r="C822" s="183"/>
      <c r="D822" s="183"/>
      <c r="E822" s="183"/>
    </row>
    <row r="823" spans="1:5" ht="15" customHeight="1" x14ac:dyDescent="0.25"/>
    <row r="824" spans="1:5" ht="15" customHeight="1" x14ac:dyDescent="0.25">
      <c r="A824" s="84" t="s">
        <v>17</v>
      </c>
      <c r="B824" s="86"/>
      <c r="C824" s="86"/>
      <c r="D824" s="86"/>
      <c r="E824" s="77"/>
    </row>
    <row r="825" spans="1:5" ht="15" customHeight="1" x14ac:dyDescent="0.25">
      <c r="A825" s="40" t="s">
        <v>110</v>
      </c>
      <c r="B825" s="86"/>
      <c r="C825" s="86"/>
      <c r="D825" s="86"/>
      <c r="E825" s="87" t="s">
        <v>35</v>
      </c>
    </row>
    <row r="826" spans="1:5" ht="15" customHeight="1" x14ac:dyDescent="0.25">
      <c r="A826" s="78"/>
      <c r="B826" s="77"/>
      <c r="C826" s="86"/>
      <c r="D826" s="86"/>
      <c r="E826" s="89"/>
    </row>
    <row r="827" spans="1:5" ht="15" customHeight="1" x14ac:dyDescent="0.25">
      <c r="A827" s="100"/>
      <c r="B827" s="100"/>
      <c r="C827" s="68" t="s">
        <v>37</v>
      </c>
      <c r="D827" s="119" t="s">
        <v>42</v>
      </c>
      <c r="E827" s="70" t="s">
        <v>39</v>
      </c>
    </row>
    <row r="828" spans="1:5" ht="15" customHeight="1" x14ac:dyDescent="0.25">
      <c r="A828" s="100"/>
      <c r="B828" s="100"/>
      <c r="C828" s="121">
        <v>3419</v>
      </c>
      <c r="D828" s="103" t="s">
        <v>96</v>
      </c>
      <c r="E828" s="135">
        <v>-145200</v>
      </c>
    </row>
    <row r="829" spans="1:5" ht="15" customHeight="1" x14ac:dyDescent="0.25">
      <c r="A829" s="100"/>
      <c r="B829" s="100"/>
      <c r="C829" s="121">
        <v>3421</v>
      </c>
      <c r="D829" s="103" t="s">
        <v>96</v>
      </c>
      <c r="E829" s="135">
        <v>-338800</v>
      </c>
    </row>
    <row r="830" spans="1:5" ht="15" customHeight="1" x14ac:dyDescent="0.25">
      <c r="A830" s="100"/>
      <c r="B830" s="100"/>
      <c r="C830" s="121">
        <v>3429</v>
      </c>
      <c r="D830" s="103" t="s">
        <v>96</v>
      </c>
      <c r="E830" s="135">
        <f>328300+10500+4500+140700</f>
        <v>484000</v>
      </c>
    </row>
    <row r="831" spans="1:5" ht="15" customHeight="1" x14ac:dyDescent="0.25">
      <c r="A831" s="136"/>
      <c r="B831" s="136"/>
      <c r="C831" s="73" t="s">
        <v>41</v>
      </c>
      <c r="D831" s="74"/>
      <c r="E831" s="75">
        <f>SUM(E828:E830)</f>
        <v>0</v>
      </c>
    </row>
    <row r="832" spans="1:5" ht="15" customHeight="1" x14ac:dyDescent="0.25"/>
    <row r="833" spans="1:5" ht="15" customHeight="1" x14ac:dyDescent="0.25"/>
    <row r="834" spans="1:5" ht="15" customHeight="1" x14ac:dyDescent="0.3">
      <c r="A834" s="36" t="s">
        <v>150</v>
      </c>
    </row>
    <row r="835" spans="1:5" ht="15" customHeight="1" x14ac:dyDescent="0.25">
      <c r="A835" s="184" t="s">
        <v>151</v>
      </c>
      <c r="B835" s="184"/>
      <c r="C835" s="184"/>
      <c r="D835" s="184"/>
      <c r="E835" s="184"/>
    </row>
    <row r="836" spans="1:5" ht="15" customHeight="1" x14ac:dyDescent="0.25">
      <c r="A836" s="184"/>
      <c r="B836" s="184"/>
      <c r="C836" s="184"/>
      <c r="D836" s="184"/>
      <c r="E836" s="184"/>
    </row>
    <row r="837" spans="1:5" ht="15" customHeight="1" x14ac:dyDescent="0.25">
      <c r="A837" s="185" t="s">
        <v>152</v>
      </c>
      <c r="B837" s="185"/>
      <c r="C837" s="185"/>
      <c r="D837" s="185"/>
      <c r="E837" s="185"/>
    </row>
    <row r="838" spans="1:5" ht="15" customHeight="1" x14ac:dyDescent="0.25">
      <c r="A838" s="185"/>
      <c r="B838" s="185"/>
      <c r="C838" s="185"/>
      <c r="D838" s="185"/>
      <c r="E838" s="185"/>
    </row>
    <row r="839" spans="1:5" ht="15" customHeight="1" x14ac:dyDescent="0.25">
      <c r="A839" s="185"/>
      <c r="B839" s="185"/>
      <c r="C839" s="185"/>
      <c r="D839" s="185"/>
      <c r="E839" s="185"/>
    </row>
    <row r="840" spans="1:5" ht="15" customHeight="1" x14ac:dyDescent="0.25">
      <c r="A840" s="185"/>
      <c r="B840" s="185"/>
      <c r="C840" s="185"/>
      <c r="D840" s="185"/>
      <c r="E840" s="185"/>
    </row>
    <row r="841" spans="1:5" ht="15" customHeight="1" x14ac:dyDescent="0.25">
      <c r="A841" s="185"/>
      <c r="B841" s="185"/>
      <c r="C841" s="185"/>
      <c r="D841" s="185"/>
      <c r="E841" s="185"/>
    </row>
    <row r="842" spans="1:5" ht="15" customHeight="1" x14ac:dyDescent="0.25">
      <c r="A842" s="185"/>
      <c r="B842" s="185"/>
      <c r="C842" s="185"/>
      <c r="D842" s="185"/>
      <c r="E842" s="185"/>
    </row>
    <row r="843" spans="1:5" ht="15" customHeight="1" x14ac:dyDescent="0.25">
      <c r="A843" s="185"/>
      <c r="B843" s="185"/>
      <c r="C843" s="185"/>
      <c r="D843" s="185"/>
      <c r="E843" s="185"/>
    </row>
    <row r="844" spans="1:5" ht="15" customHeight="1" x14ac:dyDescent="0.25">
      <c r="A844" s="106"/>
      <c r="B844" s="106"/>
      <c r="C844" s="106"/>
      <c r="D844" s="106"/>
      <c r="E844" s="106"/>
    </row>
    <row r="845" spans="1:5" ht="15" customHeight="1" x14ac:dyDescent="0.25">
      <c r="A845" s="106"/>
      <c r="B845" s="106"/>
      <c r="C845" s="106"/>
      <c r="D845" s="106"/>
      <c r="E845" s="106"/>
    </row>
    <row r="846" spans="1:5" ht="15" customHeight="1" x14ac:dyDescent="0.25">
      <c r="A846" s="106"/>
      <c r="B846" s="106"/>
      <c r="C846" s="106"/>
      <c r="D846" s="106"/>
      <c r="E846" s="106"/>
    </row>
    <row r="847" spans="1:5" ht="15" customHeight="1" x14ac:dyDescent="0.25">
      <c r="A847" s="106"/>
      <c r="B847" s="106"/>
      <c r="C847" s="106"/>
      <c r="D847" s="106"/>
      <c r="E847" s="106"/>
    </row>
    <row r="848" spans="1:5" ht="15" customHeight="1" x14ac:dyDescent="0.25">
      <c r="A848" s="106"/>
      <c r="B848" s="106"/>
      <c r="C848" s="106"/>
      <c r="D848" s="106"/>
      <c r="E848" s="106"/>
    </row>
    <row r="849" spans="1:5" ht="15" customHeight="1" x14ac:dyDescent="0.25">
      <c r="A849" s="106"/>
      <c r="B849" s="106"/>
      <c r="C849" s="106"/>
      <c r="D849" s="106"/>
      <c r="E849" s="106"/>
    </row>
    <row r="850" spans="1:5" ht="15" customHeight="1" x14ac:dyDescent="0.25">
      <c r="A850" s="84" t="s">
        <v>17</v>
      </c>
      <c r="B850" s="86"/>
      <c r="C850" s="86"/>
      <c r="D850" s="86"/>
      <c r="E850" s="86"/>
    </row>
    <row r="851" spans="1:5" ht="15" customHeight="1" x14ac:dyDescent="0.25">
      <c r="A851" s="40" t="s">
        <v>65</v>
      </c>
      <c r="B851" s="86"/>
      <c r="C851" s="86"/>
      <c r="D851" s="86"/>
      <c r="E851" s="87" t="s">
        <v>102</v>
      </c>
    </row>
    <row r="852" spans="1:5" ht="15" customHeight="1" x14ac:dyDescent="0.25">
      <c r="A852" s="129"/>
      <c r="B852" s="130"/>
      <c r="C852" s="86"/>
      <c r="D852" s="86"/>
      <c r="E852" s="89"/>
    </row>
    <row r="853" spans="1:5" ht="15" customHeight="1" x14ac:dyDescent="0.3">
      <c r="A853" s="36"/>
      <c r="B853" s="68" t="s">
        <v>153</v>
      </c>
      <c r="C853" s="68" t="s">
        <v>37</v>
      </c>
      <c r="D853" s="69" t="s">
        <v>42</v>
      </c>
      <c r="E853" s="44" t="s">
        <v>39</v>
      </c>
    </row>
    <row r="854" spans="1:5" ht="15" customHeight="1" x14ac:dyDescent="0.3">
      <c r="A854" s="36"/>
      <c r="B854" s="134">
        <v>15</v>
      </c>
      <c r="C854" s="121"/>
      <c r="D854" s="103" t="s">
        <v>103</v>
      </c>
      <c r="E854" s="93">
        <v>-27500</v>
      </c>
    </row>
    <row r="855" spans="1:5" ht="15" customHeight="1" x14ac:dyDescent="0.3">
      <c r="A855" s="36"/>
      <c r="B855" s="134">
        <v>15</v>
      </c>
      <c r="C855" s="121"/>
      <c r="D855" s="67" t="s">
        <v>61</v>
      </c>
      <c r="E855" s="93">
        <v>27500</v>
      </c>
    </row>
    <row r="856" spans="1:5" ht="15" customHeight="1" x14ac:dyDescent="0.3">
      <c r="A856" s="36"/>
      <c r="B856" s="134"/>
      <c r="C856" s="73" t="s">
        <v>41</v>
      </c>
      <c r="D856" s="74"/>
      <c r="E856" s="75">
        <f>SUM(E854:E855)</f>
        <v>0</v>
      </c>
    </row>
    <row r="857" spans="1:5" ht="15" customHeight="1" x14ac:dyDescent="0.25"/>
    <row r="858" spans="1:5" ht="15" customHeight="1" x14ac:dyDescent="0.25"/>
    <row r="859" spans="1:5" ht="15" customHeight="1" x14ac:dyDescent="0.3">
      <c r="A859" s="36" t="s">
        <v>154</v>
      </c>
    </row>
    <row r="860" spans="1:5" ht="15" customHeight="1" x14ac:dyDescent="0.25">
      <c r="A860" s="184" t="s">
        <v>143</v>
      </c>
      <c r="B860" s="184"/>
      <c r="C860" s="184"/>
      <c r="D860" s="184"/>
      <c r="E860" s="184"/>
    </row>
    <row r="861" spans="1:5" ht="15" customHeight="1" x14ac:dyDescent="0.25">
      <c r="A861" s="184"/>
      <c r="B861" s="184"/>
      <c r="C861" s="184"/>
      <c r="D861" s="184"/>
      <c r="E861" s="184"/>
    </row>
    <row r="862" spans="1:5" ht="15" customHeight="1" x14ac:dyDescent="0.25">
      <c r="A862" s="183" t="s">
        <v>155</v>
      </c>
      <c r="B862" s="183"/>
      <c r="C862" s="183"/>
      <c r="D862" s="183"/>
      <c r="E862" s="183"/>
    </row>
    <row r="863" spans="1:5" ht="15" customHeight="1" x14ac:dyDescent="0.25">
      <c r="A863" s="183"/>
      <c r="B863" s="183"/>
      <c r="C863" s="183"/>
      <c r="D863" s="183"/>
      <c r="E863" s="183"/>
    </row>
    <row r="864" spans="1:5" ht="15" customHeight="1" x14ac:dyDescent="0.25">
      <c r="A864" s="183"/>
      <c r="B864" s="183"/>
      <c r="C864" s="183"/>
      <c r="D864" s="183"/>
      <c r="E864" s="183"/>
    </row>
    <row r="865" spans="1:5" ht="15" customHeight="1" x14ac:dyDescent="0.25">
      <c r="A865" s="183"/>
      <c r="B865" s="183"/>
      <c r="C865" s="183"/>
      <c r="D865" s="183"/>
      <c r="E865" s="183"/>
    </row>
    <row r="866" spans="1:5" ht="15" customHeight="1" x14ac:dyDescent="0.25">
      <c r="A866" s="183"/>
      <c r="B866" s="183"/>
      <c r="C866" s="183"/>
      <c r="D866" s="183"/>
      <c r="E866" s="183"/>
    </row>
    <row r="867" spans="1:5" ht="15" customHeight="1" x14ac:dyDescent="0.25">
      <c r="A867" s="183"/>
      <c r="B867" s="183"/>
      <c r="C867" s="183"/>
      <c r="D867" s="183"/>
      <c r="E867" s="183"/>
    </row>
    <row r="868" spans="1:5" ht="15" customHeight="1" x14ac:dyDescent="0.25">
      <c r="A868" s="183"/>
      <c r="B868" s="183"/>
      <c r="C868" s="183"/>
      <c r="D868" s="183"/>
      <c r="E868" s="183"/>
    </row>
    <row r="869" spans="1:5" ht="15" customHeight="1" x14ac:dyDescent="0.25">
      <c r="A869" s="76"/>
      <c r="B869" s="76"/>
      <c r="C869" s="76"/>
      <c r="D869" s="76"/>
      <c r="E869" s="76"/>
    </row>
    <row r="870" spans="1:5" ht="15" customHeight="1" x14ac:dyDescent="0.25">
      <c r="A870" s="38" t="s">
        <v>17</v>
      </c>
      <c r="B870" s="39"/>
      <c r="C870" s="39"/>
      <c r="D870" s="77"/>
      <c r="E870" s="77"/>
    </row>
    <row r="871" spans="1:5" ht="15" customHeight="1" x14ac:dyDescent="0.25">
      <c r="A871" s="40" t="s">
        <v>85</v>
      </c>
      <c r="B871" s="39"/>
      <c r="C871" s="39"/>
      <c r="D871" s="39"/>
      <c r="E871" s="41" t="s">
        <v>156</v>
      </c>
    </row>
    <row r="872" spans="1:5" ht="15" customHeight="1" x14ac:dyDescent="0.25">
      <c r="A872" s="42"/>
      <c r="B872" s="56"/>
      <c r="C872" s="39"/>
      <c r="D872" s="42"/>
      <c r="E872" s="57"/>
    </row>
    <row r="873" spans="1:5" ht="15" customHeight="1" x14ac:dyDescent="0.25">
      <c r="A873" s="58"/>
      <c r="B873" s="58"/>
      <c r="C873" s="44" t="s">
        <v>37</v>
      </c>
      <c r="D873" s="119" t="s">
        <v>42</v>
      </c>
      <c r="E873" s="44" t="s">
        <v>39</v>
      </c>
    </row>
    <row r="874" spans="1:5" ht="15" customHeight="1" x14ac:dyDescent="0.25">
      <c r="A874" s="120"/>
      <c r="B874" s="114"/>
      <c r="C874" s="121">
        <v>3636</v>
      </c>
      <c r="D874" s="103" t="s">
        <v>61</v>
      </c>
      <c r="E874" s="49">
        <v>-30000</v>
      </c>
    </row>
    <row r="875" spans="1:5" ht="15" customHeight="1" x14ac:dyDescent="0.25">
      <c r="A875" s="64"/>
      <c r="B875" s="39"/>
      <c r="C875" s="51" t="s">
        <v>41</v>
      </c>
      <c r="D875" s="65"/>
      <c r="E875" s="66">
        <f>SUM(E874:E874)</f>
        <v>-30000</v>
      </c>
    </row>
    <row r="876" spans="1:5" ht="15" customHeight="1" x14ac:dyDescent="0.3">
      <c r="A876" s="54"/>
    </row>
    <row r="877" spans="1:5" ht="15" customHeight="1" x14ac:dyDescent="0.25">
      <c r="A877" s="38" t="s">
        <v>17</v>
      </c>
      <c r="B877" s="39"/>
      <c r="C877" s="39"/>
      <c r="D877" s="77"/>
      <c r="E877" s="77"/>
    </row>
    <row r="878" spans="1:5" ht="15" customHeight="1" x14ac:dyDescent="0.25">
      <c r="A878" s="40" t="s">
        <v>85</v>
      </c>
      <c r="B878" s="39"/>
      <c r="C878" s="39"/>
      <c r="D878" s="39"/>
      <c r="E878" s="41" t="s">
        <v>86</v>
      </c>
    </row>
    <row r="879" spans="1:5" ht="15" customHeight="1" x14ac:dyDescent="0.25">
      <c r="A879" s="42"/>
      <c r="B879" s="56"/>
      <c r="C879" s="39"/>
      <c r="D879" s="42"/>
      <c r="E879" s="57"/>
    </row>
    <row r="880" spans="1:5" ht="15" customHeight="1" x14ac:dyDescent="0.25">
      <c r="A880" s="58"/>
      <c r="B880" s="58"/>
      <c r="C880" s="44" t="s">
        <v>37</v>
      </c>
      <c r="D880" s="119" t="s">
        <v>42</v>
      </c>
      <c r="E880" s="44" t="s">
        <v>39</v>
      </c>
    </row>
    <row r="881" spans="1:5" ht="15" customHeight="1" x14ac:dyDescent="0.25">
      <c r="A881" s="120"/>
      <c r="B881" s="114"/>
      <c r="C881" s="121">
        <v>3147</v>
      </c>
      <c r="D881" s="103" t="s">
        <v>61</v>
      </c>
      <c r="E881" s="49">
        <v>30000</v>
      </c>
    </row>
    <row r="882" spans="1:5" ht="15" customHeight="1" x14ac:dyDescent="0.25">
      <c r="A882" s="64"/>
      <c r="B882" s="39"/>
      <c r="C882" s="51" t="s">
        <v>41</v>
      </c>
      <c r="D882" s="65"/>
      <c r="E882" s="66">
        <f>SUM(E881:E881)</f>
        <v>30000</v>
      </c>
    </row>
    <row r="883" spans="1:5" ht="15" customHeight="1" x14ac:dyDescent="0.25"/>
    <row r="884" spans="1:5" ht="15" customHeight="1" x14ac:dyDescent="0.25"/>
    <row r="885" spans="1:5" ht="15" customHeight="1" x14ac:dyDescent="0.3">
      <c r="A885" s="36" t="s">
        <v>157</v>
      </c>
    </row>
    <row r="886" spans="1:5" ht="15" customHeight="1" x14ac:dyDescent="0.25">
      <c r="A886" s="184" t="s">
        <v>158</v>
      </c>
      <c r="B886" s="184"/>
      <c r="C886" s="184"/>
      <c r="D886" s="184"/>
      <c r="E886" s="184"/>
    </row>
    <row r="887" spans="1:5" ht="15" customHeight="1" x14ac:dyDescent="0.25">
      <c r="A887" s="184"/>
      <c r="B887" s="184"/>
      <c r="C887" s="184"/>
      <c r="D887" s="184"/>
      <c r="E887" s="184"/>
    </row>
    <row r="888" spans="1:5" ht="15" customHeight="1" x14ac:dyDescent="0.25">
      <c r="A888" s="183" t="s">
        <v>211</v>
      </c>
      <c r="B888" s="183"/>
      <c r="C888" s="183"/>
      <c r="D888" s="183"/>
      <c r="E888" s="183"/>
    </row>
    <row r="889" spans="1:5" ht="15" customHeight="1" x14ac:dyDescent="0.25">
      <c r="A889" s="183"/>
      <c r="B889" s="183"/>
      <c r="C889" s="183"/>
      <c r="D889" s="183"/>
      <c r="E889" s="183"/>
    </row>
    <row r="890" spans="1:5" ht="15" customHeight="1" x14ac:dyDescent="0.25">
      <c r="A890" s="183"/>
      <c r="B890" s="183"/>
      <c r="C890" s="183"/>
      <c r="D890" s="183"/>
      <c r="E890" s="183"/>
    </row>
    <row r="891" spans="1:5" ht="15" customHeight="1" x14ac:dyDescent="0.25">
      <c r="A891" s="183"/>
      <c r="B891" s="183"/>
      <c r="C891" s="183"/>
      <c r="D891" s="183"/>
      <c r="E891" s="183"/>
    </row>
    <row r="892" spans="1:5" ht="15" customHeight="1" x14ac:dyDescent="0.25">
      <c r="A892" s="183"/>
      <c r="B892" s="183"/>
      <c r="C892" s="183"/>
      <c r="D892" s="183"/>
      <c r="E892" s="183"/>
    </row>
    <row r="893" spans="1:5" ht="15" customHeight="1" x14ac:dyDescent="0.25">
      <c r="A893" s="183"/>
      <c r="B893" s="183"/>
      <c r="C893" s="183"/>
      <c r="D893" s="183"/>
      <c r="E893" s="183"/>
    </row>
    <row r="894" spans="1:5" ht="15" customHeight="1" x14ac:dyDescent="0.25">
      <c r="A894" s="183"/>
      <c r="B894" s="183"/>
      <c r="C894" s="183"/>
      <c r="D894" s="183"/>
      <c r="E894" s="183"/>
    </row>
    <row r="895" spans="1:5" ht="15" customHeight="1" x14ac:dyDescent="0.25">
      <c r="A895" s="183"/>
      <c r="B895" s="183"/>
      <c r="C895" s="183"/>
      <c r="D895" s="183"/>
      <c r="E895" s="183"/>
    </row>
    <row r="896" spans="1:5" ht="15" customHeight="1" x14ac:dyDescent="0.25">
      <c r="A896" s="183"/>
      <c r="B896" s="183"/>
      <c r="C896" s="183"/>
      <c r="D896" s="183"/>
      <c r="E896" s="183"/>
    </row>
    <row r="897" spans="1:5" ht="15" customHeight="1" x14ac:dyDescent="0.25"/>
    <row r="898" spans="1:5" ht="15" customHeight="1" x14ac:dyDescent="0.25"/>
    <row r="899" spans="1:5" ht="15" customHeight="1" x14ac:dyDescent="0.25"/>
    <row r="900" spans="1:5" ht="15" customHeight="1" x14ac:dyDescent="0.25"/>
    <row r="901" spans="1:5" ht="15" customHeight="1" x14ac:dyDescent="0.25"/>
    <row r="902" spans="1:5" ht="15" customHeight="1" x14ac:dyDescent="0.25"/>
    <row r="903" spans="1:5" ht="15" customHeight="1" x14ac:dyDescent="0.25">
      <c r="A903" s="84" t="s">
        <v>17</v>
      </c>
      <c r="B903" s="86"/>
      <c r="C903" s="86"/>
      <c r="D903" s="86"/>
      <c r="E903" s="77"/>
    </row>
    <row r="904" spans="1:5" ht="15" customHeight="1" x14ac:dyDescent="0.25">
      <c r="A904" s="78" t="s">
        <v>99</v>
      </c>
      <c r="B904" s="95"/>
      <c r="C904" s="95"/>
      <c r="D904" s="95"/>
      <c r="E904" s="77" t="s">
        <v>100</v>
      </c>
    </row>
    <row r="905" spans="1:5" ht="15" customHeight="1" x14ac:dyDescent="0.25"/>
    <row r="906" spans="1:5" ht="15" customHeight="1" x14ac:dyDescent="0.25">
      <c r="B906" s="44" t="s">
        <v>36</v>
      </c>
      <c r="C906" s="68" t="s">
        <v>37</v>
      </c>
      <c r="D906" s="141" t="s">
        <v>38</v>
      </c>
      <c r="E906" s="70" t="s">
        <v>39</v>
      </c>
    </row>
    <row r="907" spans="1:5" ht="15" customHeight="1" x14ac:dyDescent="0.25">
      <c r="B907" s="46">
        <v>307</v>
      </c>
      <c r="C907" s="121"/>
      <c r="D907" s="67" t="s">
        <v>54</v>
      </c>
      <c r="E907" s="49">
        <v>-620000</v>
      </c>
    </row>
    <row r="908" spans="1:5" ht="15" customHeight="1" x14ac:dyDescent="0.25">
      <c r="B908" s="46">
        <v>303</v>
      </c>
      <c r="C908" s="121"/>
      <c r="D908" s="67" t="s">
        <v>54</v>
      </c>
      <c r="E908" s="49">
        <v>400000</v>
      </c>
    </row>
    <row r="909" spans="1:5" ht="15" customHeight="1" x14ac:dyDescent="0.25">
      <c r="B909" s="46">
        <v>11</v>
      </c>
      <c r="C909" s="121"/>
      <c r="D909" s="103" t="s">
        <v>159</v>
      </c>
      <c r="E909" s="49">
        <v>220000</v>
      </c>
    </row>
    <row r="910" spans="1:5" ht="15" customHeight="1" x14ac:dyDescent="0.25">
      <c r="B910" s="142"/>
      <c r="C910" s="73" t="s">
        <v>41</v>
      </c>
      <c r="D910" s="104"/>
      <c r="E910" s="105">
        <f>SUM(E907:E909)</f>
        <v>0</v>
      </c>
    </row>
    <row r="911" spans="1:5" ht="15" customHeight="1" x14ac:dyDescent="0.25"/>
    <row r="912" spans="1:5" ht="15" customHeight="1" x14ac:dyDescent="0.25"/>
    <row r="913" spans="1:5" ht="15" customHeight="1" x14ac:dyDescent="0.3">
      <c r="A913" s="36" t="s">
        <v>160</v>
      </c>
    </row>
    <row r="914" spans="1:5" ht="15" customHeight="1" x14ac:dyDescent="0.25">
      <c r="A914" s="184" t="s">
        <v>151</v>
      </c>
      <c r="B914" s="184"/>
      <c r="C914" s="184"/>
      <c r="D914" s="184"/>
      <c r="E914" s="184"/>
    </row>
    <row r="915" spans="1:5" ht="15" customHeight="1" x14ac:dyDescent="0.25">
      <c r="A915" s="184"/>
      <c r="B915" s="184"/>
      <c r="C915" s="184"/>
      <c r="D915" s="184"/>
      <c r="E915" s="184"/>
    </row>
    <row r="916" spans="1:5" ht="15" customHeight="1" x14ac:dyDescent="0.25">
      <c r="A916" s="185" t="s">
        <v>161</v>
      </c>
      <c r="B916" s="185"/>
      <c r="C916" s="185"/>
      <c r="D916" s="185"/>
      <c r="E916" s="185"/>
    </row>
    <row r="917" spans="1:5" ht="15" customHeight="1" x14ac:dyDescent="0.25">
      <c r="A917" s="185"/>
      <c r="B917" s="185"/>
      <c r="C917" s="185"/>
      <c r="D917" s="185"/>
      <c r="E917" s="185"/>
    </row>
    <row r="918" spans="1:5" ht="15" customHeight="1" x14ac:dyDescent="0.25">
      <c r="A918" s="185"/>
      <c r="B918" s="185"/>
      <c r="C918" s="185"/>
      <c r="D918" s="185"/>
      <c r="E918" s="185"/>
    </row>
    <row r="919" spans="1:5" ht="15" customHeight="1" x14ac:dyDescent="0.25">
      <c r="A919" s="185"/>
      <c r="B919" s="185"/>
      <c r="C919" s="185"/>
      <c r="D919" s="185"/>
      <c r="E919" s="185"/>
    </row>
    <row r="920" spans="1:5" ht="15" customHeight="1" x14ac:dyDescent="0.25">
      <c r="A920" s="185"/>
      <c r="B920" s="185"/>
      <c r="C920" s="185"/>
      <c r="D920" s="185"/>
      <c r="E920" s="185"/>
    </row>
    <row r="921" spans="1:5" ht="15" customHeight="1" x14ac:dyDescent="0.25">
      <c r="A921" s="185"/>
      <c r="B921" s="185"/>
      <c r="C921" s="185"/>
      <c r="D921" s="185"/>
      <c r="E921" s="185"/>
    </row>
    <row r="922" spans="1:5" ht="15" customHeight="1" x14ac:dyDescent="0.25">
      <c r="A922" s="185"/>
      <c r="B922" s="185"/>
      <c r="C922" s="185"/>
      <c r="D922" s="185"/>
      <c r="E922" s="185"/>
    </row>
    <row r="923" spans="1:5" ht="15" customHeight="1" x14ac:dyDescent="0.25">
      <c r="A923" s="106"/>
      <c r="B923" s="106"/>
      <c r="C923" s="106"/>
      <c r="D923" s="106"/>
      <c r="E923" s="106"/>
    </row>
    <row r="924" spans="1:5" ht="15" customHeight="1" x14ac:dyDescent="0.25">
      <c r="A924" s="84" t="s">
        <v>17</v>
      </c>
      <c r="B924" s="86"/>
      <c r="C924" s="86"/>
      <c r="D924" s="86"/>
      <c r="E924" s="86"/>
    </row>
    <row r="925" spans="1:5" ht="15" customHeight="1" x14ac:dyDescent="0.25">
      <c r="A925" s="40" t="s">
        <v>65</v>
      </c>
      <c r="B925" s="86"/>
      <c r="C925" s="86"/>
      <c r="D925" s="86"/>
      <c r="E925" s="87" t="s">
        <v>102</v>
      </c>
    </row>
    <row r="926" spans="1:5" ht="15" customHeight="1" x14ac:dyDescent="0.25">
      <c r="A926" s="129"/>
      <c r="B926" s="130"/>
      <c r="C926" s="86"/>
      <c r="D926" s="86"/>
      <c r="E926" s="89"/>
    </row>
    <row r="927" spans="1:5" ht="15" customHeight="1" x14ac:dyDescent="0.3">
      <c r="A927" s="36"/>
      <c r="B927" s="68" t="s">
        <v>153</v>
      </c>
      <c r="C927" s="68" t="s">
        <v>37</v>
      </c>
      <c r="D927" s="69" t="s">
        <v>42</v>
      </c>
      <c r="E927" s="44" t="s">
        <v>39</v>
      </c>
    </row>
    <row r="928" spans="1:5" ht="15" customHeight="1" x14ac:dyDescent="0.3">
      <c r="A928" s="36"/>
      <c r="B928" s="134">
        <v>13</v>
      </c>
      <c r="C928" s="121"/>
      <c r="D928" s="103" t="s">
        <v>103</v>
      </c>
      <c r="E928" s="93">
        <v>-75219.41</v>
      </c>
    </row>
    <row r="929" spans="1:5" ht="15" customHeight="1" x14ac:dyDescent="0.3">
      <c r="A929" s="36"/>
      <c r="B929" s="134">
        <v>13</v>
      </c>
      <c r="C929" s="121"/>
      <c r="D929" s="103" t="s">
        <v>103</v>
      </c>
      <c r="E929" s="93">
        <v>18804.849999999999</v>
      </c>
    </row>
    <row r="930" spans="1:5" ht="15" customHeight="1" x14ac:dyDescent="0.3">
      <c r="A930" s="36"/>
      <c r="B930" s="134">
        <v>13</v>
      </c>
      <c r="C930" s="121"/>
      <c r="D930" s="103" t="s">
        <v>61</v>
      </c>
      <c r="E930" s="93">
        <v>56414.559999999998</v>
      </c>
    </row>
    <row r="931" spans="1:5" ht="15" customHeight="1" x14ac:dyDescent="0.3">
      <c r="A931" s="36"/>
      <c r="B931" s="134"/>
      <c r="C931" s="73" t="s">
        <v>41</v>
      </c>
      <c r="D931" s="74"/>
      <c r="E931" s="75">
        <f>SUM(E928:E930)</f>
        <v>0</v>
      </c>
    </row>
    <row r="932" spans="1:5" ht="15" customHeight="1" x14ac:dyDescent="0.25"/>
    <row r="933" spans="1:5" ht="15" customHeight="1" x14ac:dyDescent="0.25"/>
    <row r="934" spans="1:5" ht="15" customHeight="1" x14ac:dyDescent="0.3">
      <c r="A934" s="36" t="s">
        <v>162</v>
      </c>
    </row>
    <row r="935" spans="1:5" ht="15" customHeight="1" x14ac:dyDescent="0.25">
      <c r="A935" s="186" t="s">
        <v>163</v>
      </c>
      <c r="B935" s="186"/>
      <c r="C935" s="186"/>
      <c r="D935" s="186"/>
      <c r="E935" s="186"/>
    </row>
    <row r="936" spans="1:5" ht="15" customHeight="1" x14ac:dyDescent="0.25">
      <c r="A936" s="186"/>
      <c r="B936" s="186"/>
      <c r="C936" s="186"/>
      <c r="D936" s="186"/>
      <c r="E936" s="186"/>
    </row>
    <row r="937" spans="1:5" ht="15" customHeight="1" x14ac:dyDescent="0.25">
      <c r="A937" s="183" t="s">
        <v>164</v>
      </c>
      <c r="B937" s="183"/>
      <c r="C937" s="183"/>
      <c r="D937" s="183"/>
      <c r="E937" s="183"/>
    </row>
    <row r="938" spans="1:5" ht="15" customHeight="1" x14ac:dyDescent="0.25">
      <c r="A938" s="183"/>
      <c r="B938" s="183"/>
      <c r="C938" s="183"/>
      <c r="D938" s="183"/>
      <c r="E938" s="183"/>
    </row>
    <row r="939" spans="1:5" ht="15" customHeight="1" x14ac:dyDescent="0.25">
      <c r="A939" s="183"/>
      <c r="B939" s="183"/>
      <c r="C939" s="183"/>
      <c r="D939" s="183"/>
      <c r="E939" s="183"/>
    </row>
    <row r="940" spans="1:5" ht="15" customHeight="1" x14ac:dyDescent="0.25">
      <c r="A940" s="183"/>
      <c r="B940" s="183"/>
      <c r="C940" s="183"/>
      <c r="D940" s="183"/>
      <c r="E940" s="183"/>
    </row>
    <row r="941" spans="1:5" ht="15" customHeight="1" x14ac:dyDescent="0.25">
      <c r="A941" s="183"/>
      <c r="B941" s="183"/>
      <c r="C941" s="183"/>
      <c r="D941" s="183"/>
      <c r="E941" s="183"/>
    </row>
    <row r="942" spans="1:5" ht="15" customHeight="1" x14ac:dyDescent="0.25">
      <c r="A942" s="183"/>
      <c r="B942" s="183"/>
      <c r="C942" s="183"/>
      <c r="D942" s="183"/>
      <c r="E942" s="183"/>
    </row>
    <row r="943" spans="1:5" ht="15" customHeight="1" x14ac:dyDescent="0.25">
      <c r="A943" s="183"/>
      <c r="B943" s="183"/>
      <c r="C943" s="183"/>
      <c r="D943" s="183"/>
      <c r="E943" s="183"/>
    </row>
    <row r="944" spans="1:5" ht="15" customHeight="1" x14ac:dyDescent="0.25"/>
    <row r="945" spans="1:5" ht="15" customHeight="1" x14ac:dyDescent="0.25">
      <c r="A945" s="84" t="s">
        <v>17</v>
      </c>
      <c r="B945" s="86"/>
      <c r="C945" s="86"/>
      <c r="D945" s="86"/>
      <c r="E945" s="86"/>
    </row>
    <row r="946" spans="1:5" ht="15" customHeight="1" x14ac:dyDescent="0.25">
      <c r="A946" s="40" t="s">
        <v>165</v>
      </c>
      <c r="B946" s="39"/>
      <c r="C946" s="39"/>
      <c r="D946" s="39"/>
      <c r="E946" s="41" t="s">
        <v>166</v>
      </c>
    </row>
    <row r="947" spans="1:5" ht="15" customHeight="1" x14ac:dyDescent="0.25">
      <c r="A947" s="129"/>
      <c r="B947" s="130"/>
      <c r="C947" s="86"/>
      <c r="D947" s="86"/>
      <c r="E947" s="89"/>
    </row>
    <row r="948" spans="1:5" ht="15" customHeight="1" x14ac:dyDescent="0.25">
      <c r="A948" s="100"/>
      <c r="B948" s="44" t="s">
        <v>36</v>
      </c>
      <c r="C948" s="44" t="s">
        <v>37</v>
      </c>
      <c r="D948" s="119" t="s">
        <v>38</v>
      </c>
      <c r="E948" s="70" t="s">
        <v>39</v>
      </c>
    </row>
    <row r="949" spans="1:5" ht="15" customHeight="1" x14ac:dyDescent="0.25">
      <c r="A949" s="120"/>
      <c r="B949" s="46">
        <v>12</v>
      </c>
      <c r="C949" s="47"/>
      <c r="D949" s="103" t="s">
        <v>159</v>
      </c>
      <c r="E949" s="49">
        <v>-3000000</v>
      </c>
    </row>
    <row r="950" spans="1:5" ht="15" customHeight="1" x14ac:dyDescent="0.25">
      <c r="A950" s="113"/>
      <c r="B950" s="46"/>
      <c r="C950" s="51" t="s">
        <v>41</v>
      </c>
      <c r="D950" s="65"/>
      <c r="E950" s="66">
        <f>SUM(E949:E949)</f>
        <v>-3000000</v>
      </c>
    </row>
    <row r="951" spans="1:5" ht="15" customHeight="1" x14ac:dyDescent="0.25"/>
    <row r="952" spans="1:5" ht="15" customHeight="1" x14ac:dyDescent="0.25"/>
    <row r="953" spans="1:5" ht="15" customHeight="1" x14ac:dyDescent="0.25"/>
    <row r="954" spans="1:5" ht="15" customHeight="1" x14ac:dyDescent="0.25"/>
    <row r="955" spans="1:5" ht="15" customHeight="1" x14ac:dyDescent="0.25"/>
    <row r="956" spans="1:5" ht="15" customHeight="1" x14ac:dyDescent="0.25">
      <c r="A956" s="84" t="s">
        <v>17</v>
      </c>
      <c r="B956" s="86"/>
      <c r="C956" s="86"/>
      <c r="D956" s="86"/>
      <c r="E956" s="86"/>
    </row>
    <row r="957" spans="1:5" ht="15" customHeight="1" x14ac:dyDescent="0.25">
      <c r="A957" s="40" t="s">
        <v>65</v>
      </c>
      <c r="B957" s="86"/>
      <c r="C957" s="86"/>
      <c r="D957" s="86"/>
      <c r="E957" s="87" t="s">
        <v>102</v>
      </c>
    </row>
    <row r="958" spans="1:5" ht="15" customHeight="1" x14ac:dyDescent="0.25">
      <c r="A958" s="129"/>
      <c r="B958" s="130"/>
      <c r="C958" s="86"/>
      <c r="D958" s="86"/>
      <c r="E958" s="89"/>
    </row>
    <row r="959" spans="1:5" ht="15" customHeight="1" x14ac:dyDescent="0.3">
      <c r="A959" s="36"/>
      <c r="B959" s="68" t="s">
        <v>153</v>
      </c>
      <c r="C959" s="68" t="s">
        <v>37</v>
      </c>
      <c r="D959" s="69" t="s">
        <v>42</v>
      </c>
      <c r="E959" s="44" t="s">
        <v>39</v>
      </c>
    </row>
    <row r="960" spans="1:5" ht="15" customHeight="1" x14ac:dyDescent="0.3">
      <c r="A960" s="36"/>
      <c r="B960" s="134">
        <v>12</v>
      </c>
      <c r="C960" s="121"/>
      <c r="D960" s="103" t="s">
        <v>103</v>
      </c>
      <c r="E960" s="93">
        <v>3000000</v>
      </c>
    </row>
    <row r="961" spans="1:5" ht="15" customHeight="1" x14ac:dyDescent="0.3">
      <c r="A961" s="36"/>
      <c r="B961" s="134"/>
      <c r="C961" s="73" t="s">
        <v>41</v>
      </c>
      <c r="D961" s="74"/>
      <c r="E961" s="75">
        <f>SUM(E960:E960)</f>
        <v>3000000</v>
      </c>
    </row>
    <row r="962" spans="1:5" ht="15" customHeight="1" x14ac:dyDescent="0.25"/>
    <row r="963" spans="1:5" ht="15" customHeight="1" x14ac:dyDescent="0.25"/>
    <row r="964" spans="1:5" ht="15" customHeight="1" x14ac:dyDescent="0.3">
      <c r="A964" s="36" t="s">
        <v>167</v>
      </c>
    </row>
    <row r="965" spans="1:5" ht="15" customHeight="1" x14ac:dyDescent="0.25">
      <c r="A965" s="184" t="s">
        <v>168</v>
      </c>
      <c r="B965" s="184"/>
      <c r="C965" s="184"/>
      <c r="D965" s="184"/>
      <c r="E965" s="184"/>
    </row>
    <row r="966" spans="1:5" ht="15" customHeight="1" x14ac:dyDescent="0.25">
      <c r="A966" s="184"/>
      <c r="B966" s="184"/>
      <c r="C966" s="184"/>
      <c r="D966" s="184"/>
      <c r="E966" s="184"/>
    </row>
    <row r="967" spans="1:5" ht="15" customHeight="1" x14ac:dyDescent="0.25">
      <c r="A967" s="183" t="s">
        <v>169</v>
      </c>
      <c r="B967" s="183"/>
      <c r="C967" s="183"/>
      <c r="D967" s="183"/>
      <c r="E967" s="183"/>
    </row>
    <row r="968" spans="1:5" ht="15" customHeight="1" x14ac:dyDescent="0.25">
      <c r="A968" s="183"/>
      <c r="B968" s="183"/>
      <c r="C968" s="183"/>
      <c r="D968" s="183"/>
      <c r="E968" s="183"/>
    </row>
    <row r="969" spans="1:5" ht="15" customHeight="1" x14ac:dyDescent="0.25">
      <c r="A969" s="183"/>
      <c r="B969" s="183"/>
      <c r="C969" s="183"/>
      <c r="D969" s="183"/>
      <c r="E969" s="183"/>
    </row>
    <row r="970" spans="1:5" ht="15" customHeight="1" x14ac:dyDescent="0.25">
      <c r="A970" s="183"/>
      <c r="B970" s="183"/>
      <c r="C970" s="183"/>
      <c r="D970" s="183"/>
      <c r="E970" s="183"/>
    </row>
    <row r="971" spans="1:5" ht="15" customHeight="1" x14ac:dyDescent="0.25">
      <c r="A971" s="183"/>
      <c r="B971" s="183"/>
      <c r="C971" s="183"/>
      <c r="D971" s="183"/>
      <c r="E971" s="183"/>
    </row>
    <row r="972" spans="1:5" ht="15" customHeight="1" x14ac:dyDescent="0.25">
      <c r="A972" s="183"/>
      <c r="B972" s="183"/>
      <c r="C972" s="183"/>
      <c r="D972" s="183"/>
      <c r="E972" s="183"/>
    </row>
    <row r="973" spans="1:5" ht="15" customHeight="1" x14ac:dyDescent="0.25">
      <c r="A973" s="183"/>
      <c r="B973" s="183"/>
      <c r="C973" s="183"/>
      <c r="D973" s="183"/>
      <c r="E973" s="183"/>
    </row>
    <row r="974" spans="1:5" ht="15" customHeight="1" x14ac:dyDescent="0.25">
      <c r="A974" s="183"/>
      <c r="B974" s="183"/>
      <c r="C974" s="183"/>
      <c r="D974" s="183"/>
      <c r="E974" s="183"/>
    </row>
    <row r="975" spans="1:5" ht="15" customHeight="1" x14ac:dyDescent="0.25">
      <c r="A975" s="76"/>
      <c r="B975" s="76"/>
      <c r="C975" s="76"/>
      <c r="D975" s="76"/>
      <c r="E975" s="76"/>
    </row>
    <row r="976" spans="1:5" ht="15" customHeight="1" x14ac:dyDescent="0.25">
      <c r="A976" s="84" t="s">
        <v>17</v>
      </c>
      <c r="B976" s="86"/>
      <c r="C976" s="86"/>
      <c r="D976" s="86"/>
      <c r="E976" s="86"/>
    </row>
    <row r="977" spans="1:5" ht="15" customHeight="1" x14ac:dyDescent="0.25">
      <c r="A977" s="78" t="s">
        <v>50</v>
      </c>
      <c r="B977" s="86"/>
      <c r="C977" s="86"/>
      <c r="D977" s="86"/>
      <c r="E977" s="87" t="s">
        <v>51</v>
      </c>
    </row>
    <row r="978" spans="1:5" ht="15" customHeight="1" x14ac:dyDescent="0.25">
      <c r="A978" s="84"/>
      <c r="B978" s="77"/>
      <c r="C978" s="86"/>
      <c r="D978" s="86"/>
      <c r="E978" s="89"/>
    </row>
    <row r="979" spans="1:5" ht="15" customHeight="1" x14ac:dyDescent="0.25">
      <c r="A979" s="100"/>
      <c r="B979" s="100"/>
      <c r="C979" s="68" t="s">
        <v>37</v>
      </c>
      <c r="D979" s="119" t="s">
        <v>42</v>
      </c>
      <c r="E979" s="70" t="s">
        <v>39</v>
      </c>
    </row>
    <row r="980" spans="1:5" ht="15" customHeight="1" x14ac:dyDescent="0.25">
      <c r="A980" s="113"/>
      <c r="B980" s="114"/>
      <c r="C980" s="115">
        <v>6409</v>
      </c>
      <c r="D980" s="103" t="s">
        <v>68</v>
      </c>
      <c r="E980" s="122">
        <v>-250000</v>
      </c>
    </row>
    <row r="981" spans="1:5" ht="15" customHeight="1" x14ac:dyDescent="0.25">
      <c r="A981" s="116"/>
      <c r="B981" s="117"/>
      <c r="C981" s="73" t="s">
        <v>41</v>
      </c>
      <c r="D981" s="74"/>
      <c r="E981" s="75">
        <f>E980</f>
        <v>-250000</v>
      </c>
    </row>
    <row r="982" spans="1:5" ht="15" customHeight="1" x14ac:dyDescent="0.25"/>
    <row r="983" spans="1:5" ht="15" customHeight="1" x14ac:dyDescent="0.25">
      <c r="A983" s="84" t="s">
        <v>17</v>
      </c>
      <c r="B983" s="86"/>
      <c r="C983" s="86"/>
      <c r="D983" s="86"/>
      <c r="E983" s="77"/>
    </row>
    <row r="984" spans="1:5" ht="15" customHeight="1" x14ac:dyDescent="0.25">
      <c r="A984" s="78" t="s">
        <v>99</v>
      </c>
      <c r="B984" s="95"/>
      <c r="C984" s="95"/>
      <c r="D984" s="95"/>
      <c r="E984" s="77" t="s">
        <v>100</v>
      </c>
    </row>
    <row r="985" spans="1:5" ht="15" customHeight="1" x14ac:dyDescent="0.25">
      <c r="A985" s="78"/>
      <c r="B985" s="77"/>
      <c r="C985" s="86"/>
      <c r="D985" s="86"/>
      <c r="E985" s="89"/>
    </row>
    <row r="986" spans="1:5" ht="15" customHeight="1" x14ac:dyDescent="0.25">
      <c r="A986" s="100"/>
      <c r="B986" s="44" t="s">
        <v>36</v>
      </c>
      <c r="C986" s="68" t="s">
        <v>37</v>
      </c>
      <c r="D986" s="141" t="s">
        <v>38</v>
      </c>
      <c r="E986" s="70" t="s">
        <v>39</v>
      </c>
    </row>
    <row r="987" spans="1:5" ht="15" customHeight="1" x14ac:dyDescent="0.25">
      <c r="A987" s="100"/>
      <c r="B987" s="126">
        <v>303</v>
      </c>
      <c r="C987" s="121"/>
      <c r="D987" s="67" t="s">
        <v>54</v>
      </c>
      <c r="E987" s="72">
        <v>250000</v>
      </c>
    </row>
    <row r="988" spans="1:5" ht="15" customHeight="1" x14ac:dyDescent="0.25">
      <c r="A988" s="136"/>
      <c r="B988" s="142"/>
      <c r="C988" s="73" t="s">
        <v>41</v>
      </c>
      <c r="D988" s="104"/>
      <c r="E988" s="105">
        <f>SUM(E987:E987)</f>
        <v>250000</v>
      </c>
    </row>
    <row r="989" spans="1:5" ht="15" customHeight="1" x14ac:dyDescent="0.25"/>
    <row r="990" spans="1:5" ht="15" customHeight="1" x14ac:dyDescent="0.25"/>
    <row r="991" spans="1:5" ht="15" customHeight="1" x14ac:dyDescent="0.3">
      <c r="A991" s="36" t="s">
        <v>170</v>
      </c>
      <c r="B991" s="77"/>
      <c r="C991" s="77"/>
      <c r="D991" s="77"/>
      <c r="E991" s="77"/>
    </row>
    <row r="992" spans="1:5" ht="15" customHeight="1" x14ac:dyDescent="0.25">
      <c r="A992" s="186" t="s">
        <v>98</v>
      </c>
      <c r="B992" s="186"/>
      <c r="C992" s="186"/>
      <c r="D992" s="186"/>
      <c r="E992" s="186"/>
    </row>
    <row r="993" spans="1:5" ht="15" customHeight="1" x14ac:dyDescent="0.25">
      <c r="A993" s="183" t="s">
        <v>171</v>
      </c>
      <c r="B993" s="183"/>
      <c r="C993" s="183"/>
      <c r="D993" s="183"/>
      <c r="E993" s="183"/>
    </row>
    <row r="994" spans="1:5" ht="15" customHeight="1" x14ac:dyDescent="0.25">
      <c r="A994" s="183"/>
      <c r="B994" s="183"/>
      <c r="C994" s="183"/>
      <c r="D994" s="183"/>
      <c r="E994" s="183"/>
    </row>
    <row r="995" spans="1:5" ht="15" customHeight="1" x14ac:dyDescent="0.25">
      <c r="A995" s="183"/>
      <c r="B995" s="183"/>
      <c r="C995" s="183"/>
      <c r="D995" s="183"/>
      <c r="E995" s="183"/>
    </row>
    <row r="996" spans="1:5" ht="15" customHeight="1" x14ac:dyDescent="0.25">
      <c r="A996" s="183"/>
      <c r="B996" s="183"/>
      <c r="C996" s="183"/>
      <c r="D996" s="183"/>
      <c r="E996" s="183"/>
    </row>
    <row r="997" spans="1:5" ht="15" customHeight="1" x14ac:dyDescent="0.25">
      <c r="A997" s="183"/>
      <c r="B997" s="183"/>
      <c r="C997" s="183"/>
      <c r="D997" s="183"/>
      <c r="E997" s="183"/>
    </row>
    <row r="998" spans="1:5" ht="15" customHeight="1" x14ac:dyDescent="0.25">
      <c r="A998" s="183"/>
      <c r="B998" s="183"/>
      <c r="C998" s="183"/>
      <c r="D998" s="183"/>
      <c r="E998" s="183"/>
    </row>
    <row r="999" spans="1:5" ht="15" customHeight="1" x14ac:dyDescent="0.25">
      <c r="A999" s="183"/>
      <c r="B999" s="183"/>
      <c r="C999" s="183"/>
      <c r="D999" s="183"/>
      <c r="E999" s="183"/>
    </row>
    <row r="1000" spans="1:5" ht="15" customHeight="1" x14ac:dyDescent="0.25">
      <c r="A1000" s="183"/>
      <c r="B1000" s="183"/>
      <c r="C1000" s="183"/>
      <c r="D1000" s="183"/>
      <c r="E1000" s="183"/>
    </row>
    <row r="1001" spans="1:5" ht="15" customHeight="1" x14ac:dyDescent="0.25">
      <c r="A1001" s="183"/>
      <c r="B1001" s="183"/>
      <c r="C1001" s="183"/>
      <c r="D1001" s="183"/>
      <c r="E1001" s="183"/>
    </row>
    <row r="1002" spans="1:5" ht="15" customHeight="1" x14ac:dyDescent="0.25"/>
    <row r="1003" spans="1:5" ht="15" customHeight="1" x14ac:dyDescent="0.25"/>
    <row r="1004" spans="1:5" ht="15" customHeight="1" x14ac:dyDescent="0.25"/>
    <row r="1005" spans="1:5" ht="15" customHeight="1" x14ac:dyDescent="0.25"/>
    <row r="1006" spans="1:5" ht="15" customHeight="1" x14ac:dyDescent="0.25"/>
    <row r="1007" spans="1:5" ht="15" customHeight="1" x14ac:dyDescent="0.25"/>
    <row r="1008" spans="1:5" ht="15" customHeight="1" x14ac:dyDescent="0.25"/>
    <row r="1009" spans="1:5" ht="15" customHeight="1" x14ac:dyDescent="0.25">
      <c r="A1009" s="38" t="s">
        <v>1</v>
      </c>
      <c r="B1009" s="108"/>
      <c r="C1009" s="39"/>
      <c r="D1009" s="39"/>
      <c r="E1009" s="39"/>
    </row>
    <row r="1010" spans="1:5" ht="15" customHeight="1" x14ac:dyDescent="0.25">
      <c r="A1010" s="40" t="s">
        <v>34</v>
      </c>
      <c r="B1010" s="108"/>
      <c r="C1010" s="39"/>
      <c r="D1010" s="39"/>
      <c r="E1010" s="41" t="s">
        <v>35</v>
      </c>
    </row>
    <row r="1011" spans="1:5" ht="15" customHeight="1" x14ac:dyDescent="0.25">
      <c r="A1011" s="42"/>
      <c r="B1011" s="143"/>
      <c r="C1011" s="39"/>
      <c r="D1011" s="39"/>
      <c r="E1011" s="43"/>
    </row>
    <row r="1012" spans="1:5" ht="15" customHeight="1" x14ac:dyDescent="0.25">
      <c r="B1012" s="44" t="s">
        <v>36</v>
      </c>
      <c r="C1012" s="44" t="s">
        <v>37</v>
      </c>
      <c r="D1012" s="45" t="s">
        <v>38</v>
      </c>
      <c r="E1012" s="44" t="s">
        <v>39</v>
      </c>
    </row>
    <row r="1013" spans="1:5" ht="15" customHeight="1" x14ac:dyDescent="0.25">
      <c r="B1013" s="46">
        <v>33160</v>
      </c>
      <c r="C1013" s="47"/>
      <c r="D1013" s="48" t="s">
        <v>40</v>
      </c>
      <c r="E1013" s="49">
        <f>-14-7000-11910-3554-67153</f>
        <v>-89631</v>
      </c>
    </row>
    <row r="1014" spans="1:5" ht="15" customHeight="1" x14ac:dyDescent="0.25">
      <c r="B1014" s="50"/>
      <c r="C1014" s="51" t="s">
        <v>41</v>
      </c>
      <c r="D1014" s="52"/>
      <c r="E1014" s="53">
        <f>SUM(E1013:E1013)</f>
        <v>-89631</v>
      </c>
    </row>
    <row r="1015" spans="1:5" ht="15" customHeight="1" x14ac:dyDescent="0.3">
      <c r="A1015" s="54"/>
      <c r="B1015" s="144"/>
      <c r="C1015" s="55"/>
      <c r="D1015" s="55"/>
      <c r="E1015" s="55"/>
    </row>
    <row r="1016" spans="1:5" ht="15" customHeight="1" x14ac:dyDescent="0.25">
      <c r="A1016" s="84" t="s">
        <v>17</v>
      </c>
      <c r="B1016" s="85"/>
      <c r="C1016" s="86"/>
      <c r="D1016" s="86"/>
      <c r="E1016" s="77"/>
    </row>
    <row r="1017" spans="1:5" ht="15" customHeight="1" x14ac:dyDescent="0.25">
      <c r="A1017" s="78" t="s">
        <v>34</v>
      </c>
      <c r="B1017" s="85"/>
      <c r="C1017" s="86"/>
      <c r="D1017" s="86"/>
      <c r="E1017" s="87" t="s">
        <v>35</v>
      </c>
    </row>
    <row r="1018" spans="1:5" ht="15" customHeight="1" x14ac:dyDescent="0.25">
      <c r="A1018" s="78"/>
      <c r="B1018" s="85"/>
      <c r="C1018" s="86"/>
      <c r="D1018" s="86"/>
      <c r="E1018" s="87"/>
    </row>
    <row r="1019" spans="1:5" ht="15" customHeight="1" x14ac:dyDescent="0.25">
      <c r="B1019" s="44" t="s">
        <v>36</v>
      </c>
      <c r="C1019" s="44" t="s">
        <v>37</v>
      </c>
      <c r="D1019" s="45" t="s">
        <v>38</v>
      </c>
      <c r="E1019" s="44" t="s">
        <v>39</v>
      </c>
    </row>
    <row r="1020" spans="1:5" ht="15" customHeight="1" x14ac:dyDescent="0.25">
      <c r="B1020" s="46">
        <v>33160</v>
      </c>
      <c r="C1020" s="47"/>
      <c r="D1020" s="48" t="s">
        <v>44</v>
      </c>
      <c r="E1020" s="49">
        <v>-89631</v>
      </c>
    </row>
    <row r="1021" spans="1:5" ht="15" customHeight="1" x14ac:dyDescent="0.25">
      <c r="B1021" s="50"/>
      <c r="C1021" s="51" t="s">
        <v>41</v>
      </c>
      <c r="D1021" s="52"/>
      <c r="E1021" s="53">
        <f>SUM(E1020:E1020)</f>
        <v>-89631</v>
      </c>
    </row>
    <row r="1022" spans="1:5" ht="15" customHeight="1" x14ac:dyDescent="0.25"/>
    <row r="1023" spans="1:5" ht="15" customHeight="1" x14ac:dyDescent="0.25"/>
    <row r="1024" spans="1:5" ht="15" customHeight="1" x14ac:dyDescent="0.3">
      <c r="A1024" s="36" t="s">
        <v>172</v>
      </c>
    </row>
    <row r="1025" spans="1:5" ht="15" customHeight="1" x14ac:dyDescent="0.25">
      <c r="A1025" s="186" t="s">
        <v>31</v>
      </c>
      <c r="B1025" s="186"/>
      <c r="C1025" s="186"/>
      <c r="D1025" s="186"/>
      <c r="E1025" s="186"/>
    </row>
    <row r="1026" spans="1:5" ht="15" customHeight="1" x14ac:dyDescent="0.25">
      <c r="A1026" s="186" t="s">
        <v>48</v>
      </c>
      <c r="B1026" s="186"/>
      <c r="C1026" s="186"/>
      <c r="D1026" s="186"/>
      <c r="E1026" s="186"/>
    </row>
    <row r="1027" spans="1:5" ht="15" customHeight="1" x14ac:dyDescent="0.25">
      <c r="A1027" s="183" t="s">
        <v>173</v>
      </c>
      <c r="B1027" s="183"/>
      <c r="C1027" s="183"/>
      <c r="D1027" s="183"/>
      <c r="E1027" s="183"/>
    </row>
    <row r="1028" spans="1:5" ht="15" customHeight="1" x14ac:dyDescent="0.25">
      <c r="A1028" s="183"/>
      <c r="B1028" s="183"/>
      <c r="C1028" s="183"/>
      <c r="D1028" s="183"/>
      <c r="E1028" s="183"/>
    </row>
    <row r="1029" spans="1:5" ht="15" customHeight="1" x14ac:dyDescent="0.25">
      <c r="A1029" s="183"/>
      <c r="B1029" s="183"/>
      <c r="C1029" s="183"/>
      <c r="D1029" s="183"/>
      <c r="E1029" s="183"/>
    </row>
    <row r="1030" spans="1:5" ht="15" customHeight="1" x14ac:dyDescent="0.25">
      <c r="A1030" s="183"/>
      <c r="B1030" s="183"/>
      <c r="C1030" s="183"/>
      <c r="D1030" s="183"/>
      <c r="E1030" s="183"/>
    </row>
    <row r="1031" spans="1:5" ht="15" customHeight="1" x14ac:dyDescent="0.25">
      <c r="A1031" s="82"/>
      <c r="B1031" s="82"/>
      <c r="C1031" s="82"/>
      <c r="D1031" s="82"/>
      <c r="E1031" s="82"/>
    </row>
    <row r="1032" spans="1:5" ht="15" customHeight="1" x14ac:dyDescent="0.25">
      <c r="A1032" s="84" t="s">
        <v>1</v>
      </c>
      <c r="B1032" s="86"/>
      <c r="C1032" s="86"/>
      <c r="D1032" s="86"/>
      <c r="E1032" s="86"/>
    </row>
    <row r="1033" spans="1:5" ht="15" customHeight="1" x14ac:dyDescent="0.25">
      <c r="A1033" s="78" t="s">
        <v>50</v>
      </c>
      <c r="B1033" s="86"/>
      <c r="C1033" s="86"/>
      <c r="D1033" s="86"/>
      <c r="E1033" s="87" t="s">
        <v>51</v>
      </c>
    </row>
    <row r="1034" spans="1:5" ht="15" customHeight="1" x14ac:dyDescent="0.25">
      <c r="B1034" s="84"/>
      <c r="C1034" s="86"/>
      <c r="D1034" s="86"/>
      <c r="E1034" s="89"/>
    </row>
    <row r="1035" spans="1:5" ht="15" customHeight="1" x14ac:dyDescent="0.25">
      <c r="B1035" s="68" t="s">
        <v>36</v>
      </c>
      <c r="C1035" s="68" t="s">
        <v>37</v>
      </c>
      <c r="D1035" s="69" t="s">
        <v>38</v>
      </c>
      <c r="E1035" s="70" t="s">
        <v>39</v>
      </c>
    </row>
    <row r="1036" spans="1:5" ht="15" customHeight="1" x14ac:dyDescent="0.25">
      <c r="B1036" s="134">
        <v>13015</v>
      </c>
      <c r="C1036" s="110"/>
      <c r="D1036" s="48" t="s">
        <v>40</v>
      </c>
      <c r="E1036" s="93">
        <v>1313000</v>
      </c>
    </row>
    <row r="1037" spans="1:5" ht="15" customHeight="1" x14ac:dyDescent="0.25">
      <c r="B1037" s="94"/>
      <c r="C1037" s="73" t="s">
        <v>41</v>
      </c>
      <c r="D1037" s="74"/>
      <c r="E1037" s="75">
        <f>SUM(E1036:E1036)</f>
        <v>1313000</v>
      </c>
    </row>
    <row r="1038" spans="1:5" ht="15" customHeight="1" x14ac:dyDescent="0.25">
      <c r="A1038" s="77"/>
      <c r="B1038" s="77"/>
      <c r="C1038" s="77"/>
      <c r="D1038" s="77"/>
    </row>
    <row r="1039" spans="1:5" ht="15" customHeight="1" x14ac:dyDescent="0.25">
      <c r="A1039" s="38" t="s">
        <v>17</v>
      </c>
      <c r="B1039" s="39"/>
      <c r="C1039" s="39"/>
      <c r="D1039" s="39"/>
      <c r="E1039" s="39"/>
    </row>
    <row r="1040" spans="1:5" ht="15" customHeight="1" x14ac:dyDescent="0.25">
      <c r="A1040" s="40" t="s">
        <v>174</v>
      </c>
      <c r="B1040" s="55"/>
      <c r="C1040" s="55"/>
      <c r="D1040" s="55"/>
      <c r="E1040" s="55" t="s">
        <v>175</v>
      </c>
    </row>
    <row r="1041" spans="1:5" ht="15" customHeight="1" x14ac:dyDescent="0.25">
      <c r="A1041" s="42"/>
      <c r="B1041" s="56"/>
      <c r="C1041" s="39"/>
      <c r="D1041" s="55"/>
      <c r="E1041" s="57"/>
    </row>
    <row r="1042" spans="1:5" ht="15" customHeight="1" x14ac:dyDescent="0.25">
      <c r="B1042" s="58"/>
      <c r="C1042" s="68" t="s">
        <v>37</v>
      </c>
      <c r="D1042" s="69" t="s">
        <v>42</v>
      </c>
      <c r="E1042" s="44" t="s">
        <v>39</v>
      </c>
    </row>
    <row r="1043" spans="1:5" ht="15" customHeight="1" x14ac:dyDescent="0.25">
      <c r="B1043" s="145"/>
      <c r="C1043" s="71">
        <v>6172</v>
      </c>
      <c r="D1043" s="103" t="s">
        <v>61</v>
      </c>
      <c r="E1043" s="93">
        <v>1313000</v>
      </c>
    </row>
    <row r="1044" spans="1:5" ht="15" customHeight="1" x14ac:dyDescent="0.25">
      <c r="B1044" s="146"/>
      <c r="C1044" s="73" t="s">
        <v>41</v>
      </c>
      <c r="D1044" s="74"/>
      <c r="E1044" s="75">
        <f>SUM(E1043:E1043)</f>
        <v>1313000</v>
      </c>
    </row>
    <row r="1045" spans="1:5" ht="15" customHeight="1" x14ac:dyDescent="0.25"/>
    <row r="1046" spans="1:5" ht="15" customHeight="1" x14ac:dyDescent="0.25"/>
    <row r="1047" spans="1:5" ht="15" customHeight="1" x14ac:dyDescent="0.3">
      <c r="A1047" s="36" t="s">
        <v>176</v>
      </c>
    </row>
    <row r="1048" spans="1:5" ht="15" customHeight="1" x14ac:dyDescent="0.25">
      <c r="A1048" s="186" t="s">
        <v>31</v>
      </c>
      <c r="B1048" s="186"/>
      <c r="C1048" s="186"/>
      <c r="D1048" s="186"/>
      <c r="E1048" s="186"/>
    </row>
    <row r="1049" spans="1:5" ht="15" customHeight="1" x14ac:dyDescent="0.25">
      <c r="A1049" s="186" t="s">
        <v>56</v>
      </c>
      <c r="B1049" s="186"/>
      <c r="C1049" s="186"/>
      <c r="D1049" s="186"/>
      <c r="E1049" s="186"/>
    </row>
    <row r="1050" spans="1:5" ht="15" customHeight="1" x14ac:dyDescent="0.25">
      <c r="A1050" s="185" t="s">
        <v>177</v>
      </c>
      <c r="B1050" s="185"/>
      <c r="C1050" s="185"/>
      <c r="D1050" s="185"/>
      <c r="E1050" s="185"/>
    </row>
    <row r="1051" spans="1:5" ht="15" customHeight="1" x14ac:dyDescent="0.25">
      <c r="A1051" s="185"/>
      <c r="B1051" s="185"/>
      <c r="C1051" s="185"/>
      <c r="D1051" s="185"/>
      <c r="E1051" s="185"/>
    </row>
    <row r="1052" spans="1:5" ht="15" customHeight="1" x14ac:dyDescent="0.25">
      <c r="A1052" s="185"/>
      <c r="B1052" s="185"/>
      <c r="C1052" s="185"/>
      <c r="D1052" s="185"/>
      <c r="E1052" s="185"/>
    </row>
    <row r="1053" spans="1:5" ht="15" customHeight="1" x14ac:dyDescent="0.25">
      <c r="A1053" s="185"/>
      <c r="B1053" s="185"/>
      <c r="C1053" s="185"/>
      <c r="D1053" s="185"/>
      <c r="E1053" s="185"/>
    </row>
    <row r="1054" spans="1:5" ht="15" customHeight="1" x14ac:dyDescent="0.25">
      <c r="A1054" s="185"/>
      <c r="B1054" s="185"/>
      <c r="C1054" s="185"/>
      <c r="D1054" s="185"/>
      <c r="E1054" s="185"/>
    </row>
    <row r="1055" spans="1:5" ht="15" customHeight="1" x14ac:dyDescent="0.25">
      <c r="A1055" s="185"/>
      <c r="B1055" s="185"/>
      <c r="C1055" s="185"/>
      <c r="D1055" s="185"/>
      <c r="E1055" s="185"/>
    </row>
    <row r="1056" spans="1:5" ht="15" customHeight="1" x14ac:dyDescent="0.25">
      <c r="A1056" s="82"/>
      <c r="B1056" s="82"/>
      <c r="C1056" s="82"/>
      <c r="D1056" s="82"/>
      <c r="E1056" s="82"/>
    </row>
    <row r="1057" spans="1:5" ht="15" customHeight="1" x14ac:dyDescent="0.25">
      <c r="A1057" s="82"/>
      <c r="B1057" s="82"/>
      <c r="C1057" s="82"/>
      <c r="D1057" s="82"/>
      <c r="E1057" s="82"/>
    </row>
    <row r="1058" spans="1:5" ht="15" customHeight="1" x14ac:dyDescent="0.25">
      <c r="A1058" s="82"/>
      <c r="B1058" s="82"/>
      <c r="C1058" s="82"/>
      <c r="D1058" s="82"/>
      <c r="E1058" s="82"/>
    </row>
    <row r="1059" spans="1:5" ht="15" customHeight="1" x14ac:dyDescent="0.25">
      <c r="A1059" s="82"/>
      <c r="B1059" s="82"/>
      <c r="C1059" s="82"/>
      <c r="D1059" s="82"/>
      <c r="E1059" s="82"/>
    </row>
    <row r="1060" spans="1:5" ht="15" customHeight="1" x14ac:dyDescent="0.25">
      <c r="A1060" s="82"/>
      <c r="B1060" s="82"/>
      <c r="C1060" s="82"/>
      <c r="D1060" s="82"/>
      <c r="E1060" s="82"/>
    </row>
    <row r="1061" spans="1:5" ht="15" customHeight="1" x14ac:dyDescent="0.25">
      <c r="A1061" s="84" t="s">
        <v>1</v>
      </c>
      <c r="B1061" s="86"/>
      <c r="C1061" s="86"/>
      <c r="D1061" s="86"/>
      <c r="E1061" s="86"/>
    </row>
    <row r="1062" spans="1:5" ht="15" customHeight="1" x14ac:dyDescent="0.25">
      <c r="A1062" s="78" t="s">
        <v>50</v>
      </c>
      <c r="B1062" s="86"/>
      <c r="C1062" s="86"/>
      <c r="D1062" s="86"/>
      <c r="E1062" s="87" t="s">
        <v>51</v>
      </c>
    </row>
    <row r="1063" spans="1:5" ht="15" customHeight="1" x14ac:dyDescent="0.25">
      <c r="B1063" s="84"/>
      <c r="C1063" s="86"/>
      <c r="D1063" s="86"/>
      <c r="E1063" s="89"/>
    </row>
    <row r="1064" spans="1:5" ht="15" customHeight="1" x14ac:dyDescent="0.25">
      <c r="B1064" s="68" t="s">
        <v>36</v>
      </c>
      <c r="C1064" s="68" t="s">
        <v>37</v>
      </c>
      <c r="D1064" s="69" t="s">
        <v>38</v>
      </c>
      <c r="E1064" s="70" t="s">
        <v>39</v>
      </c>
    </row>
    <row r="1065" spans="1:5" ht="15" customHeight="1" x14ac:dyDescent="0.25">
      <c r="B1065" s="90">
        <v>98335</v>
      </c>
      <c r="C1065" s="91"/>
      <c r="D1065" s="92" t="s">
        <v>58</v>
      </c>
      <c r="E1065" s="93">
        <v>455386.78</v>
      </c>
    </row>
    <row r="1066" spans="1:5" ht="15" customHeight="1" x14ac:dyDescent="0.25">
      <c r="B1066" s="94"/>
      <c r="C1066" s="73" t="s">
        <v>41</v>
      </c>
      <c r="D1066" s="74"/>
      <c r="E1066" s="75">
        <f>SUM(E1065:E1065)</f>
        <v>455386.78</v>
      </c>
    </row>
    <row r="1067" spans="1:5" ht="15" customHeight="1" x14ac:dyDescent="0.25">
      <c r="A1067" s="95"/>
      <c r="B1067" s="95"/>
      <c r="C1067" s="95"/>
      <c r="D1067" s="95"/>
      <c r="E1067" s="95"/>
    </row>
    <row r="1068" spans="1:5" ht="15" customHeight="1" x14ac:dyDescent="0.25">
      <c r="A1068" s="84" t="s">
        <v>17</v>
      </c>
      <c r="B1068" s="86"/>
      <c r="C1068" s="86"/>
      <c r="D1068" s="86"/>
      <c r="E1068" s="95"/>
    </row>
    <row r="1069" spans="1:5" ht="15" customHeight="1" x14ac:dyDescent="0.25">
      <c r="A1069" s="78" t="s">
        <v>59</v>
      </c>
      <c r="E1069" t="s">
        <v>60</v>
      </c>
    </row>
    <row r="1070" spans="1:5" ht="15" customHeight="1" x14ac:dyDescent="0.25">
      <c r="A1070" s="95"/>
      <c r="B1070" s="123"/>
      <c r="C1070" s="86"/>
      <c r="E1070" s="99"/>
    </row>
    <row r="1071" spans="1:5" ht="15" customHeight="1" x14ac:dyDescent="0.25">
      <c r="A1071" s="100"/>
      <c r="B1071" s="58"/>
      <c r="C1071" s="68" t="s">
        <v>37</v>
      </c>
      <c r="D1071" s="59" t="s">
        <v>42</v>
      </c>
      <c r="E1071" s="70" t="s">
        <v>39</v>
      </c>
    </row>
    <row r="1072" spans="1:5" ht="15" customHeight="1" x14ac:dyDescent="0.25">
      <c r="A1072" s="147"/>
      <c r="B1072" s="148"/>
      <c r="C1072" s="102">
        <v>3599</v>
      </c>
      <c r="D1072" s="103" t="s">
        <v>61</v>
      </c>
      <c r="E1072" s="93">
        <v>455386.78</v>
      </c>
    </row>
    <row r="1073" spans="1:5" ht="15" customHeight="1" x14ac:dyDescent="0.25">
      <c r="A1073" s="149"/>
      <c r="B1073" s="148"/>
      <c r="C1073" s="73" t="s">
        <v>41</v>
      </c>
      <c r="D1073" s="104"/>
      <c r="E1073" s="105">
        <f>SUM(E1072:E1072)</f>
        <v>455386.78</v>
      </c>
    </row>
    <row r="1074" spans="1:5" ht="15" customHeight="1" x14ac:dyDescent="0.25"/>
    <row r="1075" spans="1:5" ht="15" customHeight="1" x14ac:dyDescent="0.25"/>
    <row r="1076" spans="1:5" ht="15" customHeight="1" x14ac:dyDescent="0.3">
      <c r="A1076" s="36" t="s">
        <v>178</v>
      </c>
    </row>
    <row r="1077" spans="1:5" ht="15" customHeight="1" x14ac:dyDescent="0.25">
      <c r="A1077" s="184" t="s">
        <v>179</v>
      </c>
      <c r="B1077" s="184"/>
      <c r="C1077" s="184"/>
      <c r="D1077" s="184"/>
      <c r="E1077" s="184"/>
    </row>
    <row r="1078" spans="1:5" ht="15" customHeight="1" x14ac:dyDescent="0.25">
      <c r="A1078" s="184"/>
      <c r="B1078" s="184"/>
      <c r="C1078" s="184"/>
      <c r="D1078" s="184"/>
      <c r="E1078" s="184"/>
    </row>
    <row r="1079" spans="1:5" ht="15" customHeight="1" x14ac:dyDescent="0.25">
      <c r="A1079" s="183" t="s">
        <v>180</v>
      </c>
      <c r="B1079" s="183"/>
      <c r="C1079" s="183"/>
      <c r="D1079" s="183"/>
      <c r="E1079" s="183"/>
    </row>
    <row r="1080" spans="1:5" ht="15" customHeight="1" x14ac:dyDescent="0.25">
      <c r="A1080" s="183"/>
      <c r="B1080" s="183"/>
      <c r="C1080" s="183"/>
      <c r="D1080" s="183"/>
      <c r="E1080" s="183"/>
    </row>
    <row r="1081" spans="1:5" ht="15" customHeight="1" x14ac:dyDescent="0.25">
      <c r="A1081" s="183"/>
      <c r="B1081" s="183"/>
      <c r="C1081" s="183"/>
      <c r="D1081" s="183"/>
      <c r="E1081" s="183"/>
    </row>
    <row r="1082" spans="1:5" ht="15" customHeight="1" x14ac:dyDescent="0.25">
      <c r="A1082" s="183"/>
      <c r="B1082" s="183"/>
      <c r="C1082" s="183"/>
      <c r="D1082" s="183"/>
      <c r="E1082" s="183"/>
    </row>
    <row r="1083" spans="1:5" ht="15" customHeight="1" x14ac:dyDescent="0.25">
      <c r="A1083" s="183"/>
      <c r="B1083" s="183"/>
      <c r="C1083" s="183"/>
      <c r="D1083" s="183"/>
      <c r="E1083" s="183"/>
    </row>
    <row r="1084" spans="1:5" ht="15" customHeight="1" x14ac:dyDescent="0.25">
      <c r="A1084" s="183"/>
      <c r="B1084" s="183"/>
      <c r="C1084" s="183"/>
      <c r="D1084" s="183"/>
      <c r="E1084" s="183"/>
    </row>
    <row r="1085" spans="1:5" ht="15" customHeight="1" x14ac:dyDescent="0.25">
      <c r="A1085" s="86"/>
      <c r="B1085" s="129"/>
      <c r="C1085" s="132"/>
      <c r="D1085" s="86"/>
      <c r="E1085" s="133"/>
    </row>
    <row r="1086" spans="1:5" ht="15" customHeight="1" x14ac:dyDescent="0.25">
      <c r="A1086" s="84" t="s">
        <v>17</v>
      </c>
      <c r="B1086" s="86"/>
      <c r="C1086" s="86"/>
      <c r="D1086" s="86"/>
      <c r="E1086" s="77"/>
    </row>
    <row r="1087" spans="1:5" ht="15" customHeight="1" x14ac:dyDescent="0.25">
      <c r="A1087" s="78" t="s">
        <v>174</v>
      </c>
      <c r="B1087" s="86"/>
      <c r="C1087" s="86"/>
      <c r="D1087" s="86"/>
      <c r="E1087" s="87" t="s">
        <v>175</v>
      </c>
    </row>
    <row r="1088" spans="1:5" ht="15" customHeight="1" x14ac:dyDescent="0.25">
      <c r="A1088" s="78"/>
      <c r="B1088" s="77"/>
      <c r="C1088" s="86"/>
      <c r="D1088" s="86"/>
      <c r="E1088" s="89"/>
    </row>
    <row r="1089" spans="1:5" ht="15" customHeight="1" x14ac:dyDescent="0.25">
      <c r="A1089" s="100"/>
      <c r="B1089" s="100"/>
      <c r="C1089" s="68" t="s">
        <v>37</v>
      </c>
      <c r="D1089" s="119" t="s">
        <v>42</v>
      </c>
      <c r="E1089" s="44" t="s">
        <v>39</v>
      </c>
    </row>
    <row r="1090" spans="1:5" ht="15" customHeight="1" x14ac:dyDescent="0.25">
      <c r="A1090" s="113"/>
      <c r="B1090" s="114"/>
      <c r="C1090" s="71">
        <v>3900</v>
      </c>
      <c r="D1090" s="111" t="s">
        <v>96</v>
      </c>
      <c r="E1090" s="72">
        <v>-605000</v>
      </c>
    </row>
    <row r="1091" spans="1:5" ht="15" customHeight="1" x14ac:dyDescent="0.25">
      <c r="A1091" s="113"/>
      <c r="B1091" s="114"/>
      <c r="C1091" s="71">
        <v>3341</v>
      </c>
      <c r="D1091" s="103" t="s">
        <v>61</v>
      </c>
      <c r="E1091" s="72">
        <v>605000</v>
      </c>
    </row>
    <row r="1092" spans="1:5" ht="15" customHeight="1" x14ac:dyDescent="0.25">
      <c r="A1092" s="136"/>
      <c r="B1092" s="136"/>
      <c r="C1092" s="73" t="s">
        <v>41</v>
      </c>
      <c r="D1092" s="62"/>
      <c r="E1092" s="75">
        <f>SUM(E1090:E1091)</f>
        <v>0</v>
      </c>
    </row>
    <row r="1093" spans="1:5" ht="15" customHeight="1" x14ac:dyDescent="0.25"/>
    <row r="1094" spans="1:5" ht="15" customHeight="1" x14ac:dyDescent="0.25"/>
    <row r="1095" spans="1:5" ht="15" customHeight="1" x14ac:dyDescent="0.3">
      <c r="A1095" s="36" t="s">
        <v>181</v>
      </c>
    </row>
    <row r="1096" spans="1:5" ht="15" customHeight="1" x14ac:dyDescent="0.25">
      <c r="A1096" s="184" t="s">
        <v>179</v>
      </c>
      <c r="B1096" s="184"/>
      <c r="C1096" s="184"/>
      <c r="D1096" s="184"/>
      <c r="E1096" s="184"/>
    </row>
    <row r="1097" spans="1:5" ht="15" customHeight="1" x14ac:dyDescent="0.25">
      <c r="A1097" s="184"/>
      <c r="B1097" s="184"/>
      <c r="C1097" s="184"/>
      <c r="D1097" s="184"/>
      <c r="E1097" s="184"/>
    </row>
    <row r="1098" spans="1:5" ht="15" customHeight="1" x14ac:dyDescent="0.25">
      <c r="A1098" s="183" t="s">
        <v>213</v>
      </c>
      <c r="B1098" s="183"/>
      <c r="C1098" s="183"/>
      <c r="D1098" s="183"/>
      <c r="E1098" s="183"/>
    </row>
    <row r="1099" spans="1:5" ht="15" customHeight="1" x14ac:dyDescent="0.25">
      <c r="A1099" s="183"/>
      <c r="B1099" s="183"/>
      <c r="C1099" s="183"/>
      <c r="D1099" s="183"/>
      <c r="E1099" s="183"/>
    </row>
    <row r="1100" spans="1:5" ht="15" customHeight="1" x14ac:dyDescent="0.25">
      <c r="A1100" s="183"/>
      <c r="B1100" s="183"/>
      <c r="C1100" s="183"/>
      <c r="D1100" s="183"/>
      <c r="E1100" s="183"/>
    </row>
    <row r="1101" spans="1:5" ht="15" customHeight="1" x14ac:dyDescent="0.25">
      <c r="A1101" s="183"/>
      <c r="B1101" s="183"/>
      <c r="C1101" s="183"/>
      <c r="D1101" s="183"/>
      <c r="E1101" s="183"/>
    </row>
    <row r="1102" spans="1:5" ht="15" customHeight="1" x14ac:dyDescent="0.25">
      <c r="A1102" s="183"/>
      <c r="B1102" s="183"/>
      <c r="C1102" s="183"/>
      <c r="D1102" s="183"/>
      <c r="E1102" s="183"/>
    </row>
    <row r="1103" spans="1:5" ht="15" customHeight="1" x14ac:dyDescent="0.25">
      <c r="A1103" s="183"/>
      <c r="B1103" s="183"/>
      <c r="C1103" s="183"/>
      <c r="D1103" s="183"/>
      <c r="E1103" s="183"/>
    </row>
    <row r="1104" spans="1:5" ht="15" customHeight="1" x14ac:dyDescent="0.25">
      <c r="A1104" s="183"/>
      <c r="B1104" s="183"/>
      <c r="C1104" s="183"/>
      <c r="D1104" s="183"/>
      <c r="E1104" s="183"/>
    </row>
    <row r="1105" spans="1:5" ht="15" customHeight="1" x14ac:dyDescent="0.25">
      <c r="A1105" s="86"/>
      <c r="B1105" s="129"/>
      <c r="C1105" s="132"/>
      <c r="D1105" s="86"/>
      <c r="E1105" s="133"/>
    </row>
    <row r="1106" spans="1:5" ht="15" customHeight="1" x14ac:dyDescent="0.25">
      <c r="A1106" s="84" t="s">
        <v>17</v>
      </c>
      <c r="B1106" s="86"/>
      <c r="C1106" s="86"/>
      <c r="D1106" s="86"/>
      <c r="E1106" s="77"/>
    </row>
    <row r="1107" spans="1:5" ht="15" customHeight="1" x14ac:dyDescent="0.25">
      <c r="A1107" s="78" t="s">
        <v>174</v>
      </c>
      <c r="B1107" s="86"/>
      <c r="C1107" s="86"/>
      <c r="D1107" s="86"/>
      <c r="E1107" s="87" t="s">
        <v>175</v>
      </c>
    </row>
    <row r="1108" spans="1:5" ht="15" customHeight="1" x14ac:dyDescent="0.25">
      <c r="A1108" s="78"/>
      <c r="B1108" s="77"/>
      <c r="C1108" s="86"/>
      <c r="D1108" s="86"/>
      <c r="E1108" s="89"/>
    </row>
    <row r="1109" spans="1:5" ht="15" customHeight="1" x14ac:dyDescent="0.25">
      <c r="A1109" s="100"/>
      <c r="B1109" s="100"/>
      <c r="C1109" s="68" t="s">
        <v>37</v>
      </c>
      <c r="D1109" s="119" t="s">
        <v>42</v>
      </c>
      <c r="E1109" s="44" t="s">
        <v>39</v>
      </c>
    </row>
    <row r="1110" spans="1:5" ht="15" customHeight="1" x14ac:dyDescent="0.25">
      <c r="A1110" s="113"/>
      <c r="B1110" s="114"/>
      <c r="C1110" s="71">
        <v>5273</v>
      </c>
      <c r="D1110" s="103" t="s">
        <v>68</v>
      </c>
      <c r="E1110" s="72">
        <v>-590000</v>
      </c>
    </row>
    <row r="1111" spans="1:5" ht="15" customHeight="1" x14ac:dyDescent="0.25">
      <c r="A1111" s="113"/>
      <c r="B1111" s="114"/>
      <c r="C1111" s="71">
        <v>3900</v>
      </c>
      <c r="D1111" s="111" t="s">
        <v>96</v>
      </c>
      <c r="E1111" s="72">
        <v>90000</v>
      </c>
    </row>
    <row r="1112" spans="1:5" ht="15" customHeight="1" x14ac:dyDescent="0.25">
      <c r="A1112" s="113"/>
      <c r="B1112" s="114"/>
      <c r="C1112" s="71">
        <v>5512</v>
      </c>
      <c r="D1112" s="111" t="s">
        <v>96</v>
      </c>
      <c r="E1112" s="72">
        <v>500000</v>
      </c>
    </row>
    <row r="1113" spans="1:5" ht="15" customHeight="1" x14ac:dyDescent="0.25">
      <c r="A1113" s="136"/>
      <c r="B1113" s="136"/>
      <c r="C1113" s="73" t="s">
        <v>41</v>
      </c>
      <c r="D1113" s="62"/>
      <c r="E1113" s="75">
        <f>SUM(E1110:E1112)</f>
        <v>0</v>
      </c>
    </row>
    <row r="1114" spans="1:5" ht="15" customHeight="1" x14ac:dyDescent="0.25"/>
    <row r="1115" spans="1:5" ht="15" customHeight="1" x14ac:dyDescent="0.3">
      <c r="A1115" s="36" t="s">
        <v>182</v>
      </c>
    </row>
    <row r="1116" spans="1:5" ht="15" customHeight="1" x14ac:dyDescent="0.25">
      <c r="A1116" s="184" t="s">
        <v>183</v>
      </c>
      <c r="B1116" s="184"/>
      <c r="C1116" s="184"/>
      <c r="D1116" s="184"/>
      <c r="E1116" s="184"/>
    </row>
    <row r="1117" spans="1:5" ht="15" customHeight="1" x14ac:dyDescent="0.25">
      <c r="A1117" s="184"/>
      <c r="B1117" s="184"/>
      <c r="C1117" s="184"/>
      <c r="D1117" s="184"/>
      <c r="E1117" s="184"/>
    </row>
    <row r="1118" spans="1:5" ht="15" customHeight="1" x14ac:dyDescent="0.25">
      <c r="A1118" s="183" t="s">
        <v>184</v>
      </c>
      <c r="B1118" s="183"/>
      <c r="C1118" s="183"/>
      <c r="D1118" s="183"/>
      <c r="E1118" s="183"/>
    </row>
    <row r="1119" spans="1:5" ht="15" customHeight="1" x14ac:dyDescent="0.25">
      <c r="A1119" s="183"/>
      <c r="B1119" s="183"/>
      <c r="C1119" s="183"/>
      <c r="D1119" s="183"/>
      <c r="E1119" s="183"/>
    </row>
    <row r="1120" spans="1:5" ht="15" customHeight="1" x14ac:dyDescent="0.25">
      <c r="A1120" s="183"/>
      <c r="B1120" s="183"/>
      <c r="C1120" s="183"/>
      <c r="D1120" s="183"/>
      <c r="E1120" s="183"/>
    </row>
    <row r="1121" spans="1:5" ht="15" customHeight="1" x14ac:dyDescent="0.25">
      <c r="A1121" s="183"/>
      <c r="B1121" s="183"/>
      <c r="C1121" s="183"/>
      <c r="D1121" s="183"/>
      <c r="E1121" s="183"/>
    </row>
    <row r="1122" spans="1:5" ht="15" customHeight="1" x14ac:dyDescent="0.25">
      <c r="A1122" s="183"/>
      <c r="B1122" s="183"/>
      <c r="C1122" s="183"/>
      <c r="D1122" s="183"/>
      <c r="E1122" s="183"/>
    </row>
    <row r="1123" spans="1:5" ht="15" customHeight="1" x14ac:dyDescent="0.25">
      <c r="A1123" s="183"/>
      <c r="B1123" s="183"/>
      <c r="C1123" s="183"/>
      <c r="D1123" s="183"/>
      <c r="E1123" s="183"/>
    </row>
    <row r="1124" spans="1:5" ht="15" customHeight="1" x14ac:dyDescent="0.25">
      <c r="A1124" s="183"/>
      <c r="B1124" s="183"/>
      <c r="C1124" s="183"/>
      <c r="D1124" s="183"/>
      <c r="E1124" s="183"/>
    </row>
    <row r="1125" spans="1:5" ht="15" customHeight="1" x14ac:dyDescent="0.25">
      <c r="A1125" s="183"/>
      <c r="B1125" s="183"/>
      <c r="C1125" s="183"/>
      <c r="D1125" s="183"/>
      <c r="E1125" s="183"/>
    </row>
    <row r="1126" spans="1:5" ht="15" customHeight="1" x14ac:dyDescent="0.25">
      <c r="A1126" s="76"/>
      <c r="B1126" s="76"/>
      <c r="C1126" s="76"/>
      <c r="D1126" s="76"/>
      <c r="E1126" s="76"/>
    </row>
    <row r="1127" spans="1:5" ht="15" customHeight="1" x14ac:dyDescent="0.25">
      <c r="A1127" s="84" t="s">
        <v>17</v>
      </c>
      <c r="B1127" s="86"/>
      <c r="C1127" s="86"/>
      <c r="D1127" s="86"/>
      <c r="E1127" s="77"/>
    </row>
    <row r="1128" spans="1:5" ht="15" customHeight="1" x14ac:dyDescent="0.25">
      <c r="A1128" s="40" t="s">
        <v>165</v>
      </c>
      <c r="B1128" s="39"/>
      <c r="C1128" s="39"/>
      <c r="D1128" s="39"/>
      <c r="E1128" s="41" t="s">
        <v>166</v>
      </c>
    </row>
    <row r="1129" spans="1:5" ht="15" customHeight="1" x14ac:dyDescent="0.25">
      <c r="A1129" s="78"/>
      <c r="B1129" s="77"/>
      <c r="C1129" s="86"/>
      <c r="D1129" s="86"/>
      <c r="E1129" s="89"/>
    </row>
    <row r="1130" spans="1:5" ht="15" customHeight="1" x14ac:dyDescent="0.25">
      <c r="A1130" s="100"/>
      <c r="B1130" s="44" t="s">
        <v>36</v>
      </c>
      <c r="C1130" s="44" t="s">
        <v>37</v>
      </c>
      <c r="D1130" s="45" t="s">
        <v>38</v>
      </c>
      <c r="E1130" s="150" t="s">
        <v>39</v>
      </c>
    </row>
    <row r="1131" spans="1:5" ht="15" customHeight="1" x14ac:dyDescent="0.25">
      <c r="A1131" s="100"/>
      <c r="B1131" s="46">
        <v>12</v>
      </c>
      <c r="C1131" s="121"/>
      <c r="D1131" s="103" t="s">
        <v>159</v>
      </c>
      <c r="E1131" s="63">
        <v>-152243</v>
      </c>
    </row>
    <row r="1132" spans="1:5" ht="15" customHeight="1" x14ac:dyDescent="0.25">
      <c r="A1132" s="136"/>
      <c r="B1132" s="46"/>
      <c r="C1132" s="51" t="s">
        <v>41</v>
      </c>
      <c r="D1132" s="65"/>
      <c r="E1132" s="66">
        <f>SUM(E1131:E1131)</f>
        <v>-152243</v>
      </c>
    </row>
    <row r="1133" spans="1:5" ht="15" customHeight="1" x14ac:dyDescent="0.25"/>
    <row r="1134" spans="1:5" ht="15" customHeight="1" x14ac:dyDescent="0.25">
      <c r="A1134" s="84" t="s">
        <v>17</v>
      </c>
      <c r="B1134" s="86"/>
      <c r="C1134" s="86"/>
      <c r="D1134" s="86"/>
      <c r="E1134" s="86"/>
    </row>
    <row r="1135" spans="1:5" ht="15" customHeight="1" x14ac:dyDescent="0.25">
      <c r="A1135" s="78" t="s">
        <v>50</v>
      </c>
      <c r="B1135" s="86"/>
      <c r="C1135" s="86"/>
      <c r="D1135" s="86"/>
      <c r="E1135" s="87" t="s">
        <v>51</v>
      </c>
    </row>
    <row r="1136" spans="1:5" ht="15" customHeight="1" x14ac:dyDescent="0.25">
      <c r="A1136" s="84"/>
      <c r="B1136" s="77"/>
      <c r="C1136" s="86"/>
      <c r="D1136" s="86"/>
      <c r="E1136" s="89"/>
    </row>
    <row r="1137" spans="1:5" ht="15" customHeight="1" x14ac:dyDescent="0.25">
      <c r="A1137" s="100"/>
      <c r="B1137" s="100"/>
      <c r="C1137" s="68" t="s">
        <v>37</v>
      </c>
      <c r="D1137" s="119" t="s">
        <v>42</v>
      </c>
      <c r="E1137" s="70" t="s">
        <v>39</v>
      </c>
    </row>
    <row r="1138" spans="1:5" ht="15" customHeight="1" x14ac:dyDescent="0.25">
      <c r="A1138" s="113"/>
      <c r="B1138" s="114"/>
      <c r="C1138" s="115">
        <v>6409</v>
      </c>
      <c r="D1138" s="103" t="s">
        <v>68</v>
      </c>
      <c r="E1138" s="122">
        <v>152243</v>
      </c>
    </row>
    <row r="1139" spans="1:5" ht="15" customHeight="1" x14ac:dyDescent="0.25">
      <c r="A1139" s="116"/>
      <c r="B1139" s="117"/>
      <c r="C1139" s="73" t="s">
        <v>41</v>
      </c>
      <c r="D1139" s="74"/>
      <c r="E1139" s="75">
        <f>E1138</f>
        <v>152243</v>
      </c>
    </row>
    <row r="1140" spans="1:5" ht="15" customHeight="1" x14ac:dyDescent="0.25"/>
    <row r="1141" spans="1:5" ht="15" customHeight="1" x14ac:dyDescent="0.25"/>
    <row r="1142" spans="1:5" ht="15" customHeight="1" x14ac:dyDescent="0.3">
      <c r="A1142" s="36" t="s">
        <v>185</v>
      </c>
    </row>
    <row r="1143" spans="1:5" ht="15" customHeight="1" x14ac:dyDescent="0.25">
      <c r="A1143" s="184" t="s">
        <v>186</v>
      </c>
      <c r="B1143" s="184"/>
      <c r="C1143" s="184"/>
      <c r="D1143" s="184"/>
      <c r="E1143" s="184"/>
    </row>
    <row r="1144" spans="1:5" ht="15" customHeight="1" x14ac:dyDescent="0.25">
      <c r="A1144" s="184"/>
      <c r="B1144" s="184"/>
      <c r="C1144" s="184"/>
      <c r="D1144" s="184"/>
      <c r="E1144" s="184"/>
    </row>
    <row r="1145" spans="1:5" ht="15" customHeight="1" x14ac:dyDescent="0.25">
      <c r="A1145" s="185" t="s">
        <v>187</v>
      </c>
      <c r="B1145" s="185"/>
      <c r="C1145" s="185"/>
      <c r="D1145" s="185"/>
      <c r="E1145" s="185"/>
    </row>
    <row r="1146" spans="1:5" ht="15" customHeight="1" x14ac:dyDescent="0.25">
      <c r="A1146" s="185"/>
      <c r="B1146" s="185"/>
      <c r="C1146" s="185"/>
      <c r="D1146" s="185"/>
      <c r="E1146" s="185"/>
    </row>
    <row r="1147" spans="1:5" ht="15" customHeight="1" x14ac:dyDescent="0.25">
      <c r="A1147" s="185"/>
      <c r="B1147" s="185"/>
      <c r="C1147" s="185"/>
      <c r="D1147" s="185"/>
      <c r="E1147" s="185"/>
    </row>
    <row r="1148" spans="1:5" ht="15" customHeight="1" x14ac:dyDescent="0.25">
      <c r="A1148" s="185"/>
      <c r="B1148" s="185"/>
      <c r="C1148" s="185"/>
      <c r="D1148" s="185"/>
      <c r="E1148" s="185"/>
    </row>
    <row r="1149" spans="1:5" ht="15" customHeight="1" x14ac:dyDescent="0.25">
      <c r="A1149" s="185"/>
      <c r="B1149" s="185"/>
      <c r="C1149" s="185"/>
      <c r="D1149" s="185"/>
      <c r="E1149" s="185"/>
    </row>
    <row r="1150" spans="1:5" ht="15" customHeight="1" x14ac:dyDescent="0.25">
      <c r="A1150" s="185"/>
      <c r="B1150" s="185"/>
      <c r="C1150" s="185"/>
      <c r="D1150" s="185"/>
      <c r="E1150" s="185"/>
    </row>
    <row r="1151" spans="1:5" ht="15" customHeight="1" x14ac:dyDescent="0.25">
      <c r="A1151" s="185"/>
      <c r="B1151" s="185"/>
      <c r="C1151" s="185"/>
      <c r="D1151" s="185"/>
      <c r="E1151" s="185"/>
    </row>
    <row r="1152" spans="1:5" ht="15" customHeight="1" x14ac:dyDescent="0.25"/>
    <row r="1153" spans="1:5" ht="15" customHeight="1" x14ac:dyDescent="0.25">
      <c r="A1153" s="84" t="s">
        <v>17</v>
      </c>
      <c r="B1153" s="86"/>
      <c r="C1153" s="86"/>
      <c r="D1153" s="86"/>
      <c r="E1153" s="86"/>
    </row>
    <row r="1154" spans="1:5" ht="15" customHeight="1" x14ac:dyDescent="0.25">
      <c r="A1154" s="40" t="s">
        <v>165</v>
      </c>
      <c r="B1154" s="39"/>
      <c r="C1154" s="39"/>
      <c r="D1154" s="39"/>
      <c r="E1154" s="41" t="s">
        <v>166</v>
      </c>
    </row>
    <row r="1155" spans="1:5" ht="15" customHeight="1" x14ac:dyDescent="0.25"/>
    <row r="1156" spans="1:5" ht="15" customHeight="1" x14ac:dyDescent="0.25">
      <c r="B1156" s="44" t="s">
        <v>36</v>
      </c>
      <c r="C1156" s="44" t="s">
        <v>37</v>
      </c>
      <c r="D1156" s="45" t="s">
        <v>38</v>
      </c>
      <c r="E1156" s="150" t="s">
        <v>39</v>
      </c>
    </row>
    <row r="1157" spans="1:5" ht="15" customHeight="1" x14ac:dyDescent="0.25">
      <c r="B1157" s="46">
        <v>12</v>
      </c>
      <c r="C1157" s="121"/>
      <c r="D1157" s="103" t="s">
        <v>159</v>
      </c>
      <c r="E1157" s="63">
        <v>-602757</v>
      </c>
    </row>
    <row r="1158" spans="1:5" ht="15" customHeight="1" x14ac:dyDescent="0.25">
      <c r="B1158" s="46"/>
      <c r="C1158" s="51" t="s">
        <v>41</v>
      </c>
      <c r="D1158" s="65"/>
      <c r="E1158" s="66">
        <f>SUM(E1157:E1157)</f>
        <v>-602757</v>
      </c>
    </row>
    <row r="1159" spans="1:5" ht="15" customHeight="1" x14ac:dyDescent="0.25"/>
    <row r="1160" spans="1:5" ht="15" customHeight="1" x14ac:dyDescent="0.25">
      <c r="C1160" s="68" t="s">
        <v>37</v>
      </c>
      <c r="D1160" s="69" t="s">
        <v>42</v>
      </c>
      <c r="E1160" s="44" t="s">
        <v>39</v>
      </c>
    </row>
    <row r="1161" spans="1:5" ht="15" customHeight="1" x14ac:dyDescent="0.25">
      <c r="C1161" s="121">
        <v>2212</v>
      </c>
      <c r="D1161" s="103" t="s">
        <v>127</v>
      </c>
      <c r="E1161" s="49">
        <v>602757</v>
      </c>
    </row>
    <row r="1162" spans="1:5" ht="15" customHeight="1" x14ac:dyDescent="0.25">
      <c r="C1162" s="73" t="s">
        <v>41</v>
      </c>
      <c r="D1162" s="74"/>
      <c r="E1162" s="75">
        <f>SUM(E1161:E1161)</f>
        <v>602757</v>
      </c>
    </row>
    <row r="1163" spans="1:5" ht="15" customHeight="1" x14ac:dyDescent="0.25"/>
    <row r="1164" spans="1:5" ht="15" customHeight="1" x14ac:dyDescent="0.25"/>
    <row r="1165" spans="1:5" ht="15" customHeight="1" x14ac:dyDescent="0.25"/>
    <row r="1166" spans="1:5" ht="15" customHeight="1" x14ac:dyDescent="0.25"/>
    <row r="1167" spans="1:5" ht="15" customHeight="1" x14ac:dyDescent="0.25"/>
    <row r="1168" spans="1:5" ht="15" customHeight="1" x14ac:dyDescent="0.3">
      <c r="A1168" s="36" t="s">
        <v>188</v>
      </c>
    </row>
    <row r="1169" spans="1:5" ht="15" customHeight="1" x14ac:dyDescent="0.25">
      <c r="A1169" s="184" t="s">
        <v>183</v>
      </c>
      <c r="B1169" s="184"/>
      <c r="C1169" s="184"/>
      <c r="D1169" s="184"/>
      <c r="E1169" s="184"/>
    </row>
    <row r="1170" spans="1:5" ht="15" customHeight="1" x14ac:dyDescent="0.25">
      <c r="A1170" s="184"/>
      <c r="B1170" s="184"/>
      <c r="C1170" s="184"/>
      <c r="D1170" s="184"/>
      <c r="E1170" s="184"/>
    </row>
    <row r="1171" spans="1:5" ht="15" customHeight="1" x14ac:dyDescent="0.25">
      <c r="A1171" s="183" t="s">
        <v>189</v>
      </c>
      <c r="B1171" s="183"/>
      <c r="C1171" s="183"/>
      <c r="D1171" s="183"/>
      <c r="E1171" s="183"/>
    </row>
    <row r="1172" spans="1:5" ht="15" customHeight="1" x14ac:dyDescent="0.25">
      <c r="A1172" s="183"/>
      <c r="B1172" s="183"/>
      <c r="C1172" s="183"/>
      <c r="D1172" s="183"/>
      <c r="E1172" s="183"/>
    </row>
    <row r="1173" spans="1:5" ht="15" customHeight="1" x14ac:dyDescent="0.25">
      <c r="A1173" s="183"/>
      <c r="B1173" s="183"/>
      <c r="C1173" s="183"/>
      <c r="D1173" s="183"/>
      <c r="E1173" s="183"/>
    </row>
    <row r="1174" spans="1:5" ht="15" customHeight="1" x14ac:dyDescent="0.25">
      <c r="A1174" s="183"/>
      <c r="B1174" s="183"/>
      <c r="C1174" s="183"/>
      <c r="D1174" s="183"/>
      <c r="E1174" s="183"/>
    </row>
    <row r="1175" spans="1:5" ht="15" customHeight="1" x14ac:dyDescent="0.25">
      <c r="A1175" s="183"/>
      <c r="B1175" s="183"/>
      <c r="C1175" s="183"/>
      <c r="D1175" s="183"/>
      <c r="E1175" s="183"/>
    </row>
    <row r="1176" spans="1:5" ht="15" customHeight="1" x14ac:dyDescent="0.25">
      <c r="A1176" s="183"/>
      <c r="B1176" s="183"/>
      <c r="C1176" s="183"/>
      <c r="D1176" s="183"/>
      <c r="E1176" s="183"/>
    </row>
    <row r="1177" spans="1:5" ht="15" customHeight="1" x14ac:dyDescent="0.25">
      <c r="A1177" s="183"/>
      <c r="B1177" s="183"/>
      <c r="C1177" s="183"/>
      <c r="D1177" s="183"/>
      <c r="E1177" s="183"/>
    </row>
    <row r="1178" spans="1:5" ht="15" customHeight="1" x14ac:dyDescent="0.25">
      <c r="A1178" s="183"/>
      <c r="B1178" s="183"/>
      <c r="C1178" s="183"/>
      <c r="D1178" s="183"/>
      <c r="E1178" s="183"/>
    </row>
    <row r="1179" spans="1:5" ht="15" customHeight="1" x14ac:dyDescent="0.25">
      <c r="A1179" s="77"/>
      <c r="B1179" s="137"/>
      <c r="C1179" s="77"/>
      <c r="D1179" s="77"/>
      <c r="E1179" s="77"/>
    </row>
    <row r="1180" spans="1:5" ht="15" customHeight="1" x14ac:dyDescent="0.25">
      <c r="A1180" s="84" t="s">
        <v>17</v>
      </c>
      <c r="B1180" s="86"/>
      <c r="C1180" s="86"/>
      <c r="D1180" s="86"/>
      <c r="E1180" s="86"/>
    </row>
    <row r="1181" spans="1:5" ht="15" customHeight="1" x14ac:dyDescent="0.25">
      <c r="A1181" s="78" t="s">
        <v>50</v>
      </c>
      <c r="B1181" s="86"/>
      <c r="C1181" s="86"/>
      <c r="D1181" s="86"/>
      <c r="E1181" s="87" t="s">
        <v>51</v>
      </c>
    </row>
    <row r="1182" spans="1:5" ht="15" customHeight="1" x14ac:dyDescent="0.25">
      <c r="A1182" s="84"/>
      <c r="B1182" s="77"/>
      <c r="C1182" s="86"/>
      <c r="D1182" s="86"/>
      <c r="E1182" s="89"/>
    </row>
    <row r="1183" spans="1:5" ht="15" customHeight="1" x14ac:dyDescent="0.25">
      <c r="A1183" s="100"/>
      <c r="B1183" s="100"/>
      <c r="C1183" s="68" t="s">
        <v>37</v>
      </c>
      <c r="D1183" s="119" t="s">
        <v>42</v>
      </c>
      <c r="E1183" s="70" t="s">
        <v>39</v>
      </c>
    </row>
    <row r="1184" spans="1:5" ht="15" customHeight="1" x14ac:dyDescent="0.25">
      <c r="A1184" s="113"/>
      <c r="B1184" s="114"/>
      <c r="C1184" s="115">
        <v>6409</v>
      </c>
      <c r="D1184" s="103" t="s">
        <v>68</v>
      </c>
      <c r="E1184" s="122">
        <v>-3000000</v>
      </c>
    </row>
    <row r="1185" spans="1:5" ht="15" customHeight="1" x14ac:dyDescent="0.25">
      <c r="A1185" s="116"/>
      <c r="B1185" s="117"/>
      <c r="C1185" s="73" t="s">
        <v>41</v>
      </c>
      <c r="D1185" s="74"/>
      <c r="E1185" s="75">
        <f>E1184</f>
        <v>-3000000</v>
      </c>
    </row>
    <row r="1186" spans="1:5" ht="15" customHeight="1" x14ac:dyDescent="0.25">
      <c r="A1186" s="77"/>
      <c r="B1186" s="137"/>
      <c r="C1186" s="77"/>
      <c r="D1186" s="77"/>
      <c r="E1186" s="77"/>
    </row>
    <row r="1187" spans="1:5" ht="15" customHeight="1" x14ac:dyDescent="0.25">
      <c r="A1187" s="84" t="s">
        <v>17</v>
      </c>
      <c r="B1187" s="85"/>
      <c r="C1187" s="86"/>
      <c r="D1187" s="86"/>
      <c r="E1187" s="86"/>
    </row>
    <row r="1188" spans="1:5" ht="15" customHeight="1" x14ac:dyDescent="0.25">
      <c r="A1188" s="40" t="s">
        <v>165</v>
      </c>
      <c r="B1188" s="39"/>
      <c r="C1188" s="39"/>
      <c r="D1188" s="39"/>
      <c r="E1188" s="41" t="s">
        <v>166</v>
      </c>
    </row>
    <row r="1189" spans="1:5" ht="15" customHeight="1" x14ac:dyDescent="0.25">
      <c r="A1189" s="77"/>
      <c r="B1189" s="98"/>
      <c r="C1189" s="86"/>
      <c r="D1189" s="77"/>
      <c r="E1189" s="99"/>
    </row>
    <row r="1190" spans="1:5" ht="15" customHeight="1" x14ac:dyDescent="0.25">
      <c r="B1190" s="58"/>
      <c r="C1190" s="68" t="s">
        <v>37</v>
      </c>
      <c r="D1190" s="138" t="s">
        <v>42</v>
      </c>
      <c r="E1190" s="68" t="s">
        <v>39</v>
      </c>
    </row>
    <row r="1191" spans="1:5" ht="15" customHeight="1" x14ac:dyDescent="0.25">
      <c r="B1191" s="136"/>
      <c r="C1191" s="71">
        <v>2212</v>
      </c>
      <c r="D1191" s="103" t="s">
        <v>127</v>
      </c>
      <c r="E1191" s="63">
        <v>3000000</v>
      </c>
    </row>
    <row r="1192" spans="1:5" ht="15" customHeight="1" x14ac:dyDescent="0.25">
      <c r="B1192" s="131"/>
      <c r="C1192" s="73" t="s">
        <v>41</v>
      </c>
      <c r="D1192" s="104"/>
      <c r="E1192" s="105">
        <f>SUM(E1191:E1191)</f>
        <v>3000000</v>
      </c>
    </row>
    <row r="1193" spans="1:5" ht="15" customHeight="1" x14ac:dyDescent="0.25"/>
    <row r="1194" spans="1:5" ht="15" customHeight="1" x14ac:dyDescent="0.25"/>
    <row r="1195" spans="1:5" ht="15" customHeight="1" x14ac:dyDescent="0.3">
      <c r="A1195" s="36" t="s">
        <v>190</v>
      </c>
    </row>
    <row r="1196" spans="1:5" ht="15" customHeight="1" x14ac:dyDescent="0.25">
      <c r="A1196" s="186" t="s">
        <v>132</v>
      </c>
      <c r="B1196" s="186"/>
      <c r="C1196" s="186"/>
      <c r="D1196" s="186"/>
      <c r="E1196" s="186"/>
    </row>
    <row r="1197" spans="1:5" ht="15" customHeight="1" x14ac:dyDescent="0.25">
      <c r="A1197" s="186"/>
      <c r="B1197" s="186"/>
      <c r="C1197" s="186"/>
      <c r="D1197" s="186"/>
      <c r="E1197" s="186"/>
    </row>
    <row r="1198" spans="1:5" ht="15" customHeight="1" x14ac:dyDescent="0.25">
      <c r="A1198" s="183" t="s">
        <v>191</v>
      </c>
      <c r="B1198" s="183"/>
      <c r="C1198" s="183"/>
      <c r="D1198" s="183"/>
      <c r="E1198" s="183"/>
    </row>
    <row r="1199" spans="1:5" ht="15" customHeight="1" x14ac:dyDescent="0.25">
      <c r="A1199" s="183"/>
      <c r="B1199" s="183"/>
      <c r="C1199" s="183"/>
      <c r="D1199" s="183"/>
      <c r="E1199" s="183"/>
    </row>
    <row r="1200" spans="1:5" ht="15" customHeight="1" x14ac:dyDescent="0.25">
      <c r="A1200" s="183"/>
      <c r="B1200" s="183"/>
      <c r="C1200" s="183"/>
      <c r="D1200" s="183"/>
      <c r="E1200" s="183"/>
    </row>
    <row r="1201" spans="1:5" ht="15" customHeight="1" x14ac:dyDescent="0.25">
      <c r="A1201" s="183"/>
      <c r="B1201" s="183"/>
      <c r="C1201" s="183"/>
      <c r="D1201" s="183"/>
      <c r="E1201" s="183"/>
    </row>
    <row r="1202" spans="1:5" ht="15" customHeight="1" x14ac:dyDescent="0.25">
      <c r="A1202" s="183"/>
      <c r="B1202" s="183"/>
      <c r="C1202" s="183"/>
      <c r="D1202" s="183"/>
      <c r="E1202" s="183"/>
    </row>
    <row r="1203" spans="1:5" ht="15" customHeight="1" x14ac:dyDescent="0.25">
      <c r="A1203" s="183"/>
      <c r="B1203" s="183"/>
      <c r="C1203" s="183"/>
      <c r="D1203" s="183"/>
      <c r="E1203" s="183"/>
    </row>
    <row r="1204" spans="1:5" ht="15" customHeight="1" x14ac:dyDescent="0.25">
      <c r="A1204" s="183"/>
      <c r="B1204" s="183"/>
      <c r="C1204" s="183"/>
      <c r="D1204" s="183"/>
      <c r="E1204" s="183"/>
    </row>
    <row r="1205" spans="1:5" ht="15" customHeight="1" x14ac:dyDescent="0.25">
      <c r="A1205" s="183"/>
      <c r="B1205" s="183"/>
      <c r="C1205" s="183"/>
      <c r="D1205" s="183"/>
      <c r="E1205" s="183"/>
    </row>
    <row r="1206" spans="1:5" ht="15" customHeight="1" x14ac:dyDescent="0.25">
      <c r="A1206" s="37"/>
      <c r="B1206" s="37"/>
      <c r="C1206" s="37"/>
      <c r="D1206" s="37"/>
      <c r="E1206" s="37"/>
    </row>
    <row r="1207" spans="1:5" ht="15" customHeight="1" x14ac:dyDescent="0.25">
      <c r="A1207" s="38" t="s">
        <v>17</v>
      </c>
      <c r="B1207" s="39"/>
      <c r="C1207" s="39"/>
      <c r="D1207" s="39"/>
      <c r="E1207" s="39"/>
    </row>
    <row r="1208" spans="1:5" ht="15" customHeight="1" x14ac:dyDescent="0.25">
      <c r="A1208" s="40" t="s">
        <v>50</v>
      </c>
      <c r="B1208" s="39"/>
      <c r="C1208" s="39"/>
      <c r="D1208" s="39"/>
      <c r="E1208" s="41" t="s">
        <v>51</v>
      </c>
    </row>
    <row r="1209" spans="1:5" ht="15" customHeight="1" x14ac:dyDescent="0.25">
      <c r="A1209" s="42"/>
      <c r="B1209" s="38"/>
      <c r="C1209" s="39"/>
      <c r="D1209" s="39"/>
      <c r="E1209" s="43"/>
    </row>
    <row r="1210" spans="1:5" ht="15" customHeight="1" x14ac:dyDescent="0.25">
      <c r="A1210" s="58"/>
      <c r="B1210" s="100"/>
      <c r="C1210" s="44" t="s">
        <v>37</v>
      </c>
      <c r="D1210" s="119" t="s">
        <v>42</v>
      </c>
      <c r="E1210" s="44" t="s">
        <v>39</v>
      </c>
    </row>
    <row r="1211" spans="1:5" ht="15" customHeight="1" x14ac:dyDescent="0.25">
      <c r="A1211" s="60"/>
      <c r="B1211" s="124"/>
      <c r="C1211" s="121">
        <v>6409</v>
      </c>
      <c r="D1211" s="103" t="s">
        <v>68</v>
      </c>
      <c r="E1211" s="49">
        <v>-16200000</v>
      </c>
    </row>
    <row r="1212" spans="1:5" ht="15" customHeight="1" x14ac:dyDescent="0.25">
      <c r="A1212" s="64"/>
      <c r="B1212" s="131"/>
      <c r="C1212" s="51" t="s">
        <v>41</v>
      </c>
      <c r="D1212" s="65"/>
      <c r="E1212" s="66">
        <f>SUM(E1211:E1211)</f>
        <v>-16200000</v>
      </c>
    </row>
    <row r="1213" spans="1:5" ht="15" customHeight="1" x14ac:dyDescent="0.25">
      <c r="A1213" s="37"/>
      <c r="B1213" s="37"/>
      <c r="C1213" s="37"/>
      <c r="D1213" s="37"/>
      <c r="E1213" s="37"/>
    </row>
    <row r="1214" spans="1:5" ht="15" customHeight="1" x14ac:dyDescent="0.25">
      <c r="A1214" s="37"/>
      <c r="B1214" s="37"/>
      <c r="C1214" s="37"/>
      <c r="D1214" s="37"/>
      <c r="E1214" s="37"/>
    </row>
    <row r="1215" spans="1:5" ht="15" customHeight="1" x14ac:dyDescent="0.25">
      <c r="A1215" s="37"/>
      <c r="B1215" s="37"/>
      <c r="C1215" s="37"/>
      <c r="D1215" s="37"/>
      <c r="E1215" s="37"/>
    </row>
    <row r="1216" spans="1:5" ht="15" customHeight="1" x14ac:dyDescent="0.25">
      <c r="A1216" s="37"/>
      <c r="B1216" s="37"/>
      <c r="C1216" s="37"/>
      <c r="D1216" s="37"/>
      <c r="E1216" s="37"/>
    </row>
    <row r="1217" spans="1:5" ht="15" customHeight="1" x14ac:dyDescent="0.25">
      <c r="A1217" s="37"/>
      <c r="B1217" s="37"/>
      <c r="C1217" s="37"/>
      <c r="D1217" s="37"/>
      <c r="E1217" s="37"/>
    </row>
    <row r="1218" spans="1:5" ht="15" customHeight="1" x14ac:dyDescent="0.25">
      <c r="A1218" s="37"/>
      <c r="B1218" s="37"/>
      <c r="C1218" s="37"/>
      <c r="D1218" s="37"/>
      <c r="E1218" s="37"/>
    </row>
    <row r="1219" spans="1:5" ht="15" customHeight="1" x14ac:dyDescent="0.25">
      <c r="A1219" s="37"/>
      <c r="B1219" s="37"/>
      <c r="C1219" s="37"/>
      <c r="D1219" s="37"/>
      <c r="E1219" s="37"/>
    </row>
    <row r="1220" spans="1:5" ht="15" customHeight="1" x14ac:dyDescent="0.25">
      <c r="A1220" s="37"/>
      <c r="B1220" s="37"/>
      <c r="C1220" s="37"/>
      <c r="D1220" s="37"/>
      <c r="E1220" s="37"/>
    </row>
    <row r="1221" spans="1:5" ht="15" customHeight="1" x14ac:dyDescent="0.25">
      <c r="A1221" s="38" t="s">
        <v>17</v>
      </c>
      <c r="B1221" s="39"/>
      <c r="C1221" s="39"/>
      <c r="D1221" s="77"/>
      <c r="E1221" s="77"/>
    </row>
    <row r="1222" spans="1:5" ht="15" customHeight="1" x14ac:dyDescent="0.25">
      <c r="A1222" s="40" t="s">
        <v>65</v>
      </c>
      <c r="B1222" s="39"/>
      <c r="C1222" s="39"/>
      <c r="D1222" s="39"/>
      <c r="E1222" s="41" t="s">
        <v>102</v>
      </c>
    </row>
    <row r="1223" spans="1:5" ht="15" customHeight="1" x14ac:dyDescent="0.25">
      <c r="A1223" s="42"/>
      <c r="B1223" s="56"/>
      <c r="C1223" s="39"/>
      <c r="D1223" s="42"/>
      <c r="E1223" s="57"/>
    </row>
    <row r="1224" spans="1:5" ht="15" customHeight="1" x14ac:dyDescent="0.25">
      <c r="A1224" s="58"/>
      <c r="B1224" s="68" t="s">
        <v>36</v>
      </c>
      <c r="C1224" s="44" t="s">
        <v>37</v>
      </c>
      <c r="D1224" s="119" t="s">
        <v>42</v>
      </c>
      <c r="E1224" s="44" t="s">
        <v>39</v>
      </c>
    </row>
    <row r="1225" spans="1:5" ht="15" customHeight="1" x14ac:dyDescent="0.25">
      <c r="A1225" s="120"/>
      <c r="B1225" s="46">
        <v>15</v>
      </c>
      <c r="C1225" s="121"/>
      <c r="D1225" s="139" t="s">
        <v>103</v>
      </c>
      <c r="E1225" s="49">
        <v>-336371</v>
      </c>
    </row>
    <row r="1226" spans="1:5" ht="15" customHeight="1" x14ac:dyDescent="0.25">
      <c r="A1226" s="120"/>
      <c r="B1226" s="46">
        <v>15</v>
      </c>
      <c r="C1226" s="121"/>
      <c r="D1226" s="103" t="s">
        <v>61</v>
      </c>
      <c r="E1226" s="49">
        <f>330171+6200</f>
        <v>336371</v>
      </c>
    </row>
    <row r="1227" spans="1:5" ht="15" customHeight="1" x14ac:dyDescent="0.25">
      <c r="A1227" s="120"/>
      <c r="B1227" s="46">
        <v>15</v>
      </c>
      <c r="C1227" s="121"/>
      <c r="D1227" s="139" t="s">
        <v>103</v>
      </c>
      <c r="E1227" s="49">
        <f>4000000+1500000+7200000+3500000</f>
        <v>16200000</v>
      </c>
    </row>
    <row r="1228" spans="1:5" ht="15" customHeight="1" x14ac:dyDescent="0.25">
      <c r="A1228" s="64"/>
      <c r="B1228" s="112"/>
      <c r="C1228" s="51" t="s">
        <v>41</v>
      </c>
      <c r="D1228" s="65"/>
      <c r="E1228" s="66">
        <f>SUM(E1225:E1227)</f>
        <v>16200000</v>
      </c>
    </row>
    <row r="1229" spans="1:5" ht="15" customHeight="1" x14ac:dyDescent="0.25"/>
    <row r="1230" spans="1:5" ht="15" customHeight="1" x14ac:dyDescent="0.25"/>
    <row r="1231" spans="1:5" ht="15" customHeight="1" x14ac:dyDescent="0.25"/>
    <row r="1232" spans="1:5"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spans="2:2" ht="15" customHeight="1" x14ac:dyDescent="0.25"/>
    <row r="1298" spans="2:2" ht="15" customHeight="1" x14ac:dyDescent="0.25"/>
    <row r="1299" spans="2:2" ht="15" customHeight="1" x14ac:dyDescent="0.25"/>
    <row r="1300" spans="2:2" ht="15" customHeight="1" x14ac:dyDescent="0.25"/>
    <row r="1301" spans="2:2" ht="15" customHeight="1" x14ac:dyDescent="0.25"/>
    <row r="1302" spans="2:2" ht="15" customHeight="1" x14ac:dyDescent="0.25"/>
    <row r="1303" spans="2:2" ht="15" customHeight="1" x14ac:dyDescent="0.25"/>
    <row r="1304" spans="2:2" ht="15" customHeight="1" x14ac:dyDescent="0.25">
      <c r="B1304" s="151"/>
    </row>
    <row r="1305" spans="2:2" ht="15" customHeight="1" x14ac:dyDescent="0.25"/>
    <row r="1306" spans="2:2" ht="15" customHeight="1" x14ac:dyDescent="0.25"/>
    <row r="1307" spans="2:2" ht="15" customHeight="1" x14ac:dyDescent="0.25"/>
    <row r="1308" spans="2:2" ht="15" customHeight="1" x14ac:dyDescent="0.25"/>
    <row r="1309" spans="2:2" ht="15" customHeight="1" x14ac:dyDescent="0.25"/>
    <row r="1310" spans="2:2" ht="15" customHeight="1" x14ac:dyDescent="0.25"/>
    <row r="1311" spans="2:2" ht="15" customHeight="1" x14ac:dyDescent="0.25"/>
    <row r="1312" spans="2: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sheetData>
  <mergeCells count="103">
    <mergeCell ref="A2:E2"/>
    <mergeCell ref="A3:E3"/>
    <mergeCell ref="A4:E8"/>
    <mergeCell ref="A30:E30"/>
    <mergeCell ref="A31:E31"/>
    <mergeCell ref="A32:E36"/>
    <mergeCell ref="A116:E116"/>
    <mergeCell ref="A117:E117"/>
    <mergeCell ref="A118:E124"/>
    <mergeCell ref="A142:E142"/>
    <mergeCell ref="A143:E143"/>
    <mergeCell ref="A144:E151"/>
    <mergeCell ref="A63:E63"/>
    <mergeCell ref="A64:E64"/>
    <mergeCell ref="A65:E69"/>
    <mergeCell ref="A88:E88"/>
    <mergeCell ref="A89:E89"/>
    <mergeCell ref="A90:E94"/>
    <mergeCell ref="A231:E231"/>
    <mergeCell ref="A232:E232"/>
    <mergeCell ref="A233:E240"/>
    <mergeCell ref="A268:E268"/>
    <mergeCell ref="A269:E269"/>
    <mergeCell ref="A270:E277"/>
    <mergeCell ref="A170:E170"/>
    <mergeCell ref="A171:E171"/>
    <mergeCell ref="A172:E179"/>
    <mergeCell ref="A198:E198"/>
    <mergeCell ref="A199:E199"/>
    <mergeCell ref="A200:E207"/>
    <mergeCell ref="A363:E363"/>
    <mergeCell ref="A364:E364"/>
    <mergeCell ref="A365:E369"/>
    <mergeCell ref="A389:E389"/>
    <mergeCell ref="A390:E397"/>
    <mergeCell ref="A415:E415"/>
    <mergeCell ref="A296:E296"/>
    <mergeCell ref="A297:E297"/>
    <mergeCell ref="A298:E305"/>
    <mergeCell ref="A336:E336"/>
    <mergeCell ref="A337:E337"/>
    <mergeCell ref="A338:E345"/>
    <mergeCell ref="A498:E505"/>
    <mergeCell ref="A533:E534"/>
    <mergeCell ref="A535:E541"/>
    <mergeCell ref="A559:E560"/>
    <mergeCell ref="A561:E566"/>
    <mergeCell ref="A586:E587"/>
    <mergeCell ref="A416:E424"/>
    <mergeCell ref="A442:E443"/>
    <mergeCell ref="A444:E451"/>
    <mergeCell ref="A469:E470"/>
    <mergeCell ref="A471:E477"/>
    <mergeCell ref="A496:E497"/>
    <mergeCell ref="A675:E682"/>
    <mergeCell ref="A700:E701"/>
    <mergeCell ref="A702:E709"/>
    <mergeCell ref="A728:E729"/>
    <mergeCell ref="A730:E736"/>
    <mergeCell ref="A760:E761"/>
    <mergeCell ref="A588:E594"/>
    <mergeCell ref="A619:E620"/>
    <mergeCell ref="A621:E627"/>
    <mergeCell ref="A647:E648"/>
    <mergeCell ref="A649:E655"/>
    <mergeCell ref="A673:E674"/>
    <mergeCell ref="A837:E843"/>
    <mergeCell ref="A860:E861"/>
    <mergeCell ref="A862:E868"/>
    <mergeCell ref="A886:E887"/>
    <mergeCell ref="A888:E896"/>
    <mergeCell ref="A914:E915"/>
    <mergeCell ref="A762:E768"/>
    <mergeCell ref="A786:E787"/>
    <mergeCell ref="A788:E794"/>
    <mergeCell ref="A814:E815"/>
    <mergeCell ref="A816:E822"/>
    <mergeCell ref="A835:E836"/>
    <mergeCell ref="A993:E1001"/>
    <mergeCell ref="A1025:E1025"/>
    <mergeCell ref="A1026:E1026"/>
    <mergeCell ref="A1027:E1030"/>
    <mergeCell ref="A1048:E1048"/>
    <mergeCell ref="A1049:E1049"/>
    <mergeCell ref="A916:E922"/>
    <mergeCell ref="A935:E936"/>
    <mergeCell ref="A937:E943"/>
    <mergeCell ref="A965:E966"/>
    <mergeCell ref="A967:E974"/>
    <mergeCell ref="A992:E992"/>
    <mergeCell ref="A1198:E1205"/>
    <mergeCell ref="A1118:E1125"/>
    <mergeCell ref="A1143:E1144"/>
    <mergeCell ref="A1145:E1151"/>
    <mergeCell ref="A1169:E1170"/>
    <mergeCell ref="A1171:E1178"/>
    <mergeCell ref="A1196:E1197"/>
    <mergeCell ref="A1050:E1055"/>
    <mergeCell ref="A1077:E1078"/>
    <mergeCell ref="A1079:E1084"/>
    <mergeCell ref="A1096:E1097"/>
    <mergeCell ref="A1098:E1104"/>
    <mergeCell ref="A1116:E1117"/>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254/16 - 288/16 a 291/16 - 299/16 schválené Radou Olomouckého kraje 16.6.2016</oddHeader>
    <oddFooter xml:space="preserve">&amp;L&amp;"Arial,Kurzíva"Zastupitelstvo OK 24.6.2016
5.1.1. - Rozpočet Olomouckého kraje 2016 - rozpočtové změny DODATEK
Příloha č.1: Rozpočtové změny č. 254/16 - 288/16 a 291/16 - 299/16 schválené Radou OK 16.6.2016&amp;R&amp;"Arial,Kurzíva"Strana &amp;P (celkem 28)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zoomScale="92" zoomScaleNormal="92" zoomScaleSheetLayoutView="92" workbookViewId="0"/>
  </sheetViews>
  <sheetFormatPr defaultColWidth="9.109375" defaultRowHeight="13.2" x14ac:dyDescent="0.25"/>
  <cols>
    <col min="1" max="1" width="9.6640625" style="152" customWidth="1"/>
    <col min="2" max="2" width="12.88671875" style="152" customWidth="1"/>
    <col min="3" max="3" width="8.33203125" style="152" customWidth="1"/>
    <col min="4" max="4" width="39.109375" style="152" customWidth="1"/>
    <col min="5" max="5" width="18.88671875" style="152" customWidth="1"/>
    <col min="6" max="16384" width="9.109375" style="152"/>
  </cols>
  <sheetData>
    <row r="1" spans="1:5" ht="15" customHeight="1" x14ac:dyDescent="0.3">
      <c r="A1" s="36" t="s">
        <v>192</v>
      </c>
    </row>
    <row r="2" spans="1:5" ht="15" customHeight="1" x14ac:dyDescent="0.25">
      <c r="A2" s="186" t="s">
        <v>31</v>
      </c>
      <c r="B2" s="186"/>
      <c r="C2" s="186"/>
      <c r="D2" s="186"/>
      <c r="E2" s="186"/>
    </row>
    <row r="3" spans="1:5" ht="15" customHeight="1" x14ac:dyDescent="0.25">
      <c r="A3" s="185" t="s">
        <v>193</v>
      </c>
      <c r="B3" s="185"/>
      <c r="C3" s="185"/>
      <c r="D3" s="185"/>
      <c r="E3" s="185"/>
    </row>
    <row r="4" spans="1:5" ht="15" customHeight="1" x14ac:dyDescent="0.25">
      <c r="A4" s="185"/>
      <c r="B4" s="185"/>
      <c r="C4" s="185"/>
      <c r="D4" s="185"/>
      <c r="E4" s="185"/>
    </row>
    <row r="5" spans="1:5" ht="15" customHeight="1" x14ac:dyDescent="0.25">
      <c r="A5" s="185"/>
      <c r="B5" s="185"/>
      <c r="C5" s="185"/>
      <c r="D5" s="185"/>
      <c r="E5" s="185"/>
    </row>
    <row r="6" spans="1:5" ht="15" customHeight="1" x14ac:dyDescent="0.25">
      <c r="A6" s="185"/>
      <c r="B6" s="185"/>
      <c r="C6" s="185"/>
      <c r="D6" s="185"/>
      <c r="E6" s="185"/>
    </row>
    <row r="7" spans="1:5" ht="15" customHeight="1" x14ac:dyDescent="0.25">
      <c r="A7" s="185"/>
      <c r="B7" s="185"/>
      <c r="C7" s="185"/>
      <c r="D7" s="185"/>
      <c r="E7" s="185"/>
    </row>
    <row r="8" spans="1:5" ht="15" customHeight="1" x14ac:dyDescent="0.25">
      <c r="A8" s="185"/>
      <c r="B8" s="185"/>
      <c r="C8" s="185"/>
      <c r="D8" s="185"/>
      <c r="E8" s="185"/>
    </row>
    <row r="9" spans="1:5" ht="15" customHeight="1" x14ac:dyDescent="0.25">
      <c r="A9" s="82"/>
      <c r="B9" s="82"/>
      <c r="C9" s="82"/>
      <c r="D9" s="82"/>
      <c r="E9" s="82"/>
    </row>
    <row r="10" spans="1:5" ht="15" customHeight="1" x14ac:dyDescent="0.25">
      <c r="A10" s="84" t="s">
        <v>1</v>
      </c>
      <c r="B10" s="86"/>
      <c r="C10" s="86"/>
      <c r="D10" s="86"/>
      <c r="E10" s="86"/>
    </row>
    <row r="11" spans="1:5" ht="15" customHeight="1" x14ac:dyDescent="0.25">
      <c r="A11" s="78" t="s">
        <v>59</v>
      </c>
      <c r="B11" s="86"/>
      <c r="C11" s="86"/>
      <c r="D11" s="86"/>
      <c r="E11" s="87" t="s">
        <v>60</v>
      </c>
    </row>
    <row r="12" spans="1:5" ht="15" customHeight="1" x14ac:dyDescent="0.25">
      <c r="A12" s="84"/>
      <c r="B12" s="123"/>
      <c r="C12" s="77"/>
      <c r="D12" s="77"/>
      <c r="E12" s="89"/>
    </row>
    <row r="13" spans="1:5" ht="15" customHeight="1" x14ac:dyDescent="0.25">
      <c r="B13" s="68" t="s">
        <v>36</v>
      </c>
      <c r="C13" s="68" t="s">
        <v>37</v>
      </c>
      <c r="D13" s="141" t="s">
        <v>38</v>
      </c>
      <c r="E13" s="44" t="s">
        <v>39</v>
      </c>
    </row>
    <row r="14" spans="1:5" ht="15" customHeight="1" x14ac:dyDescent="0.25">
      <c r="B14" s="134">
        <v>15</v>
      </c>
      <c r="C14" s="71">
        <v>6172</v>
      </c>
      <c r="D14" s="92" t="s">
        <v>194</v>
      </c>
      <c r="E14" s="153">
        <v>683315.84</v>
      </c>
    </row>
    <row r="15" spans="1:5" ht="15" customHeight="1" x14ac:dyDescent="0.25">
      <c r="B15" s="134"/>
      <c r="C15" s="154" t="s">
        <v>41</v>
      </c>
      <c r="D15" s="74"/>
      <c r="E15" s="75">
        <f>SUM(E14:E14)</f>
        <v>683315.84</v>
      </c>
    </row>
    <row r="16" spans="1:5" ht="15" customHeight="1" x14ac:dyDescent="0.25">
      <c r="A16" s="113"/>
      <c r="B16" s="155"/>
      <c r="C16" s="155"/>
      <c r="D16" s="155"/>
      <c r="E16" s="155"/>
    </row>
    <row r="17" spans="1:5" ht="15" customHeight="1" x14ac:dyDescent="0.25">
      <c r="A17" s="84" t="s">
        <v>17</v>
      </c>
      <c r="B17" s="86"/>
      <c r="C17" s="86"/>
      <c r="D17" s="86"/>
      <c r="E17" s="86"/>
    </row>
    <row r="18" spans="1:5" ht="15" customHeight="1" x14ac:dyDescent="0.25">
      <c r="A18" s="40" t="s">
        <v>65</v>
      </c>
      <c r="B18" s="86"/>
      <c r="C18" s="86"/>
      <c r="D18" s="86"/>
      <c r="E18" s="87" t="s">
        <v>102</v>
      </c>
    </row>
    <row r="19" spans="1:5" ht="15" customHeight="1" x14ac:dyDescent="0.25">
      <c r="A19" s="129"/>
      <c r="B19" s="130"/>
      <c r="C19" s="86"/>
      <c r="D19" s="86"/>
      <c r="E19" s="89"/>
    </row>
    <row r="20" spans="1:5" ht="15" customHeight="1" x14ac:dyDescent="0.3">
      <c r="A20" s="36"/>
      <c r="B20" s="68" t="s">
        <v>153</v>
      </c>
      <c r="C20" s="68" t="s">
        <v>37</v>
      </c>
      <c r="D20" s="69" t="s">
        <v>42</v>
      </c>
      <c r="E20" s="44" t="s">
        <v>39</v>
      </c>
    </row>
    <row r="21" spans="1:5" ht="15" customHeight="1" x14ac:dyDescent="0.3">
      <c r="A21" s="36"/>
      <c r="B21" s="134">
        <v>15</v>
      </c>
      <c r="C21" s="121"/>
      <c r="D21" s="103" t="s">
        <v>103</v>
      </c>
      <c r="E21" s="93">
        <v>683315.84</v>
      </c>
    </row>
    <row r="22" spans="1:5" ht="15" customHeight="1" x14ac:dyDescent="0.3">
      <c r="A22" s="36"/>
      <c r="B22" s="134"/>
      <c r="C22" s="73" t="s">
        <v>41</v>
      </c>
      <c r="D22" s="74"/>
      <c r="E22" s="75">
        <f>SUM(E21:E21)</f>
        <v>683315.84</v>
      </c>
    </row>
    <row r="23" spans="1:5" ht="15" customHeight="1" x14ac:dyDescent="0.25"/>
    <row r="24" spans="1:5" ht="15" customHeight="1" x14ac:dyDescent="0.25"/>
    <row r="25" spans="1:5" ht="15" customHeight="1" x14ac:dyDescent="0.3">
      <c r="A25" s="36" t="s">
        <v>195</v>
      </c>
    </row>
    <row r="26" spans="1:5" ht="15" customHeight="1" x14ac:dyDescent="0.25">
      <c r="A26" s="188" t="s">
        <v>31</v>
      </c>
      <c r="B26" s="188"/>
      <c r="C26" s="188"/>
      <c r="D26" s="188"/>
      <c r="E26" s="188"/>
    </row>
    <row r="27" spans="1:5" ht="15" customHeight="1" x14ac:dyDescent="0.25">
      <c r="A27" s="189" t="s">
        <v>196</v>
      </c>
      <c r="B27" s="189"/>
      <c r="C27" s="189"/>
      <c r="D27" s="189"/>
      <c r="E27" s="189"/>
    </row>
    <row r="28" spans="1:5" ht="15" customHeight="1" x14ac:dyDescent="0.25">
      <c r="A28" s="189"/>
      <c r="B28" s="189"/>
      <c r="C28" s="189"/>
      <c r="D28" s="189"/>
      <c r="E28" s="189"/>
    </row>
    <row r="29" spans="1:5" ht="15" customHeight="1" x14ac:dyDescent="0.25">
      <c r="A29" s="189"/>
      <c r="B29" s="189"/>
      <c r="C29" s="189"/>
      <c r="D29" s="189"/>
      <c r="E29" s="189"/>
    </row>
    <row r="30" spans="1:5" ht="15" customHeight="1" x14ac:dyDescent="0.25">
      <c r="A30" s="189"/>
      <c r="B30" s="189"/>
      <c r="C30" s="189"/>
      <c r="D30" s="189"/>
      <c r="E30" s="189"/>
    </row>
    <row r="31" spans="1:5" ht="15" customHeight="1" x14ac:dyDescent="0.25">
      <c r="A31" s="189"/>
      <c r="B31" s="189"/>
      <c r="C31" s="189"/>
      <c r="D31" s="189"/>
      <c r="E31" s="189"/>
    </row>
    <row r="32" spans="1:5" ht="15" customHeight="1" x14ac:dyDescent="0.25">
      <c r="A32" s="189"/>
      <c r="B32" s="189"/>
      <c r="C32" s="189"/>
      <c r="D32" s="189"/>
      <c r="E32" s="189"/>
    </row>
    <row r="33" spans="1:5" ht="15" customHeight="1" x14ac:dyDescent="0.25">
      <c r="A33" s="156"/>
      <c r="B33" s="156"/>
      <c r="C33" s="156"/>
      <c r="D33" s="156"/>
      <c r="E33" s="156"/>
    </row>
    <row r="34" spans="1:5" ht="15" customHeight="1" x14ac:dyDescent="0.25">
      <c r="A34" s="157" t="s">
        <v>1</v>
      </c>
      <c r="B34" s="158"/>
      <c r="C34" s="158"/>
      <c r="D34" s="158"/>
      <c r="E34" s="158"/>
    </row>
    <row r="35" spans="1:5" ht="15" customHeight="1" x14ac:dyDescent="0.25">
      <c r="A35" s="159" t="s">
        <v>50</v>
      </c>
      <c r="B35" s="158"/>
      <c r="C35" s="158"/>
      <c r="D35" s="158"/>
      <c r="E35" s="160" t="s">
        <v>51</v>
      </c>
    </row>
    <row r="36" spans="1:5" ht="15" customHeight="1" x14ac:dyDescent="0.25">
      <c r="B36" s="157"/>
      <c r="C36" s="158"/>
      <c r="D36" s="158"/>
      <c r="E36" s="161"/>
    </row>
    <row r="37" spans="1:5" ht="15" customHeight="1" x14ac:dyDescent="0.25">
      <c r="A37" s="162"/>
      <c r="B37" s="162"/>
      <c r="C37" s="163" t="s">
        <v>37</v>
      </c>
      <c r="D37" s="164" t="s">
        <v>38</v>
      </c>
      <c r="E37" s="163" t="s">
        <v>39</v>
      </c>
    </row>
    <row r="38" spans="1:5" ht="15" customHeight="1" x14ac:dyDescent="0.25">
      <c r="A38" s="165"/>
      <c r="B38" s="166"/>
      <c r="C38" s="167"/>
      <c r="D38" s="168" t="s">
        <v>197</v>
      </c>
      <c r="E38" s="169">
        <v>14334230</v>
      </c>
    </row>
    <row r="39" spans="1:5" ht="15" customHeight="1" x14ac:dyDescent="0.25">
      <c r="A39" s="170"/>
      <c r="B39" s="166"/>
      <c r="C39" s="171" t="s">
        <v>41</v>
      </c>
      <c r="D39" s="172"/>
      <c r="E39" s="173">
        <f>SUM(E38:E38)</f>
        <v>14334230</v>
      </c>
    </row>
    <row r="40" spans="1:5" ht="15" customHeight="1" x14ac:dyDescent="0.25">
      <c r="A40" s="174"/>
      <c r="B40" s="174"/>
      <c r="C40" s="174"/>
      <c r="D40" s="174"/>
      <c r="E40" s="174"/>
    </row>
    <row r="41" spans="1:5" ht="15" customHeight="1" x14ac:dyDescent="0.25">
      <c r="A41" s="157" t="s">
        <v>17</v>
      </c>
      <c r="B41" s="158"/>
      <c r="C41" s="158"/>
      <c r="D41" s="158"/>
      <c r="E41" s="174"/>
    </row>
    <row r="42" spans="1:5" ht="15" customHeight="1" x14ac:dyDescent="0.25">
      <c r="A42" s="159" t="s">
        <v>50</v>
      </c>
      <c r="B42" s="158"/>
      <c r="C42" s="158"/>
      <c r="D42" s="158"/>
      <c r="E42" s="160" t="s">
        <v>51</v>
      </c>
    </row>
    <row r="43" spans="1:5" ht="15" customHeight="1" x14ac:dyDescent="0.25">
      <c r="A43" s="174"/>
      <c r="B43" s="175"/>
      <c r="C43" s="158"/>
      <c r="E43" s="176"/>
    </row>
    <row r="44" spans="1:5" ht="15" customHeight="1" x14ac:dyDescent="0.25">
      <c r="A44" s="162"/>
      <c r="B44" s="162"/>
      <c r="C44" s="163" t="s">
        <v>37</v>
      </c>
      <c r="D44" s="164" t="s">
        <v>42</v>
      </c>
      <c r="E44" s="163" t="s">
        <v>39</v>
      </c>
    </row>
    <row r="45" spans="1:5" ht="15" customHeight="1" x14ac:dyDescent="0.25">
      <c r="A45" s="170"/>
      <c r="B45" s="166"/>
      <c r="C45" s="177">
        <v>6172</v>
      </c>
      <c r="D45" s="178" t="s">
        <v>43</v>
      </c>
      <c r="E45" s="169">
        <v>14334230</v>
      </c>
    </row>
    <row r="46" spans="1:5" ht="15" customHeight="1" x14ac:dyDescent="0.25">
      <c r="A46" s="170"/>
      <c r="B46" s="166"/>
      <c r="C46" s="171" t="s">
        <v>41</v>
      </c>
      <c r="D46" s="179"/>
      <c r="E46" s="180">
        <f>SUM(E45:E45)</f>
        <v>14334230</v>
      </c>
    </row>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sheetData>
  <mergeCells count="4">
    <mergeCell ref="A2:E2"/>
    <mergeCell ref="A3:E8"/>
    <mergeCell ref="A26:E26"/>
    <mergeCell ref="A27:E32"/>
  </mergeCells>
  <phoneticPr fontId="1" type="noConversion"/>
  <pageMargins left="0.98425196850393704" right="0.98425196850393704" top="0.98425196850393704" bottom="0.98425196850393704" header="0.51181102362204722" footer="0.51181102362204722"/>
  <pageSetup paperSize="9" scale="92" firstPageNumber="27" orientation="portrait" useFirstPageNumber="1" r:id="rId1"/>
  <headerFooter alignWithMargins="0">
    <oddHeader>&amp;C&amp;"Arial,Kurzíva"Příloha č. 2: Rozpočtové změny č. 289/16 - 290/16 navržené Radou Olomouckého kraje 16.6.2016 ke schválení</oddHeader>
    <oddFooter xml:space="preserve">&amp;L&amp;"Arial,Kurzíva"Zastupitelstvo OK 24.6.2016
5.1.1. - Rozpočet Olomouckého kraje 2016 - rozpočtové změny DODATEK
Příloha č.2: Rozpočtové změny č. 289/16 - 290/16 navržené Radou OK 16.6.2016 ke schválení&amp;R&amp;"Arial,Kurzíva"Strana &amp;P (celkem 28)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198</v>
      </c>
      <c r="B3" s="18">
        <v>3828000</v>
      </c>
      <c r="C3" s="7">
        <f>3828000+14334</f>
        <v>3842334</v>
      </c>
    </row>
    <row r="4" spans="1:3" ht="14.25" customHeight="1" x14ac:dyDescent="0.25">
      <c r="A4" s="6" t="s">
        <v>4</v>
      </c>
      <c r="B4" s="18">
        <v>980</v>
      </c>
      <c r="C4" s="7">
        <v>980</v>
      </c>
    </row>
    <row r="5" spans="1:3" ht="14.25" customHeight="1" x14ac:dyDescent="0.25">
      <c r="A5" s="6" t="s">
        <v>199</v>
      </c>
      <c r="B5" s="18">
        <v>1000</v>
      </c>
      <c r="C5" s="7">
        <v>1000</v>
      </c>
    </row>
    <row r="6" spans="1:3" ht="14.25" customHeight="1" x14ac:dyDescent="0.25">
      <c r="A6" s="6" t="s">
        <v>5</v>
      </c>
      <c r="B6" s="18">
        <v>38231</v>
      </c>
      <c r="C6" s="7">
        <f>30424+683</f>
        <v>31107</v>
      </c>
    </row>
    <row r="7" spans="1:3" ht="14.25" customHeight="1" x14ac:dyDescent="0.25">
      <c r="A7" s="6" t="s">
        <v>6</v>
      </c>
      <c r="B7" s="18">
        <v>2380</v>
      </c>
      <c r="C7" s="7">
        <v>2475</v>
      </c>
    </row>
    <row r="8" spans="1:3" ht="14.25" customHeight="1" x14ac:dyDescent="0.25">
      <c r="A8" s="6" t="s">
        <v>26</v>
      </c>
      <c r="B8" s="18">
        <v>38495</v>
      </c>
      <c r="C8" s="7">
        <v>45380</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181" t="s">
        <v>200</v>
      </c>
      <c r="B12" s="18"/>
      <c r="C12" s="7">
        <f>5506085+33+529-90</f>
        <v>5506557</v>
      </c>
    </row>
    <row r="13" spans="1:3" ht="14.25" customHeight="1" x14ac:dyDescent="0.25">
      <c r="A13" s="181" t="s">
        <v>201</v>
      </c>
      <c r="B13" s="18"/>
      <c r="C13" s="7">
        <f>655402+24992+202</f>
        <v>680596</v>
      </c>
    </row>
    <row r="14" spans="1:3" ht="14.25" customHeight="1" x14ac:dyDescent="0.25">
      <c r="A14" s="181" t="s">
        <v>202</v>
      </c>
      <c r="B14" s="18"/>
      <c r="C14" s="7">
        <v>456</v>
      </c>
    </row>
    <row r="15" spans="1:3" ht="14.25" customHeight="1" x14ac:dyDescent="0.25">
      <c r="A15" s="181" t="s">
        <v>203</v>
      </c>
      <c r="B15" s="18"/>
      <c r="C15" s="7">
        <f>40787+141+455</f>
        <v>41383</v>
      </c>
    </row>
    <row r="16" spans="1:3" ht="14.25" customHeight="1" x14ac:dyDescent="0.25">
      <c r="A16" s="182" t="s">
        <v>204</v>
      </c>
      <c r="B16" s="18"/>
      <c r="C16" s="7">
        <v>502</v>
      </c>
    </row>
    <row r="17" spans="1:3" ht="14.25" customHeight="1" x14ac:dyDescent="0.25">
      <c r="A17" s="182" t="s">
        <v>205</v>
      </c>
      <c r="B17" s="18"/>
      <c r="C17" s="7">
        <f>459+1313</f>
        <v>1772</v>
      </c>
    </row>
    <row r="18" spans="1:3" ht="14.25" customHeight="1" x14ac:dyDescent="0.25">
      <c r="A18" s="182" t="s">
        <v>206</v>
      </c>
      <c r="B18" s="18"/>
      <c r="C18" s="7">
        <f>99935+16884+17298+17309</f>
        <v>151426</v>
      </c>
    </row>
    <row r="19" spans="1:3" ht="14.25" customHeight="1" x14ac:dyDescent="0.25">
      <c r="A19" s="8" t="s">
        <v>10</v>
      </c>
      <c r="B19" s="19">
        <v>158757</v>
      </c>
      <c r="C19" s="9">
        <f>162127+255-460</f>
        <v>161922</v>
      </c>
    </row>
    <row r="20" spans="1:3" ht="14.25" customHeight="1" x14ac:dyDescent="0.25">
      <c r="A20" s="10" t="s">
        <v>21</v>
      </c>
      <c r="B20" s="20">
        <v>8085</v>
      </c>
      <c r="C20" s="11">
        <v>8085</v>
      </c>
    </row>
    <row r="21" spans="1:3" ht="14.25" customHeight="1" x14ac:dyDescent="0.25">
      <c r="A21" s="10" t="s">
        <v>11</v>
      </c>
      <c r="B21" s="20">
        <v>50000</v>
      </c>
      <c r="C21" s="11">
        <v>50000</v>
      </c>
    </row>
    <row r="22" spans="1:3" ht="14.25" customHeight="1" x14ac:dyDescent="0.25">
      <c r="A22" s="181" t="s">
        <v>207</v>
      </c>
      <c r="B22" s="20"/>
      <c r="C22" s="11">
        <f>298792+2236+728+155+219+746</f>
        <v>302876</v>
      </c>
    </row>
    <row r="23" spans="1:3" ht="14.25" customHeight="1" x14ac:dyDescent="0.25">
      <c r="A23" s="10" t="s">
        <v>208</v>
      </c>
      <c r="B23" s="20"/>
      <c r="C23" s="11">
        <v>1885</v>
      </c>
    </row>
    <row r="24" spans="1:3" ht="14.25" customHeight="1" x14ac:dyDescent="0.25">
      <c r="A24" s="10" t="s">
        <v>12</v>
      </c>
      <c r="B24" s="20">
        <v>9218</v>
      </c>
      <c r="C24" s="11">
        <v>9218</v>
      </c>
    </row>
    <row r="25" spans="1:3" ht="14.25" customHeight="1" x14ac:dyDescent="0.25">
      <c r="A25" s="10" t="s">
        <v>209</v>
      </c>
      <c r="B25" s="20"/>
      <c r="C25" s="11">
        <f>962-439+1162+2708</f>
        <v>4393</v>
      </c>
    </row>
    <row r="26" spans="1:3" ht="14.25" customHeight="1" x14ac:dyDescent="0.25">
      <c r="A26" s="4" t="s">
        <v>13</v>
      </c>
      <c r="B26" s="21">
        <f>SUM(B3:B24)</f>
        <v>4267875</v>
      </c>
      <c r="C26" s="12">
        <f>SUM(C3:C25)</f>
        <v>10977076</v>
      </c>
    </row>
    <row r="27" spans="1:3" ht="14.25" customHeight="1" x14ac:dyDescent="0.3">
      <c r="A27" s="13" t="s">
        <v>14</v>
      </c>
      <c r="B27" s="22">
        <v>-8083</v>
      </c>
      <c r="C27" s="26">
        <v>-8083</v>
      </c>
    </row>
    <row r="28" spans="1:3" ht="14.4" thickBot="1" x14ac:dyDescent="0.3">
      <c r="A28" s="14" t="s">
        <v>15</v>
      </c>
      <c r="B28" s="15">
        <f>B26+B27</f>
        <v>4259792</v>
      </c>
      <c r="C28" s="15">
        <f>C26+C27</f>
        <v>10968993</v>
      </c>
    </row>
    <row r="29" spans="1:3" ht="13.8" thickTop="1" x14ac:dyDescent="0.25">
      <c r="A29" s="16"/>
      <c r="B29" s="23"/>
    </row>
    <row r="30" spans="1:3" ht="15.75" customHeight="1" x14ac:dyDescent="0.25">
      <c r="A30" s="4" t="s">
        <v>17</v>
      </c>
      <c r="B30" s="24" t="s">
        <v>2</v>
      </c>
      <c r="C30" s="5" t="s">
        <v>3</v>
      </c>
    </row>
    <row r="31" spans="1:3" ht="13.8" x14ac:dyDescent="0.25">
      <c r="A31" s="8" t="s">
        <v>210</v>
      </c>
      <c r="B31" s="25">
        <v>968003</v>
      </c>
      <c r="C31" s="27">
        <f>1294555+255+14334</f>
        <v>1309144</v>
      </c>
    </row>
    <row r="32" spans="1:3" ht="13.8" x14ac:dyDescent="0.25">
      <c r="A32" s="8" t="s">
        <v>18</v>
      </c>
      <c r="B32" s="25">
        <v>2395371</v>
      </c>
      <c r="C32" s="27">
        <v>2389328</v>
      </c>
    </row>
    <row r="33" spans="1:3" ht="13.8" x14ac:dyDescent="0.25">
      <c r="A33" s="181" t="s">
        <v>200</v>
      </c>
      <c r="B33" s="25"/>
      <c r="C33" s="7">
        <f>5506085+33+529-90</f>
        <v>5506557</v>
      </c>
    </row>
    <row r="34" spans="1:3" ht="13.8" x14ac:dyDescent="0.25">
      <c r="A34" s="181" t="s">
        <v>201</v>
      </c>
      <c r="B34" s="25"/>
      <c r="C34" s="7">
        <f>655402+24992+202</f>
        <v>680596</v>
      </c>
    </row>
    <row r="35" spans="1:3" ht="13.8" x14ac:dyDescent="0.25">
      <c r="A35" s="181" t="s">
        <v>202</v>
      </c>
      <c r="B35" s="25"/>
      <c r="C35" s="7">
        <v>456</v>
      </c>
    </row>
    <row r="36" spans="1:3" ht="13.8" x14ac:dyDescent="0.25">
      <c r="A36" s="181" t="s">
        <v>203</v>
      </c>
      <c r="B36" s="25"/>
      <c r="C36" s="27">
        <f>40787+141+455</f>
        <v>41383</v>
      </c>
    </row>
    <row r="37" spans="1:3" ht="13.8" x14ac:dyDescent="0.25">
      <c r="A37" s="182" t="s">
        <v>204</v>
      </c>
      <c r="B37" s="25"/>
      <c r="C37" s="27">
        <v>153</v>
      </c>
    </row>
    <row r="38" spans="1:3" ht="13.8" x14ac:dyDescent="0.25">
      <c r="A38" s="182" t="s">
        <v>205</v>
      </c>
      <c r="B38" s="25"/>
      <c r="C38" s="27">
        <f>459+1313</f>
        <v>1772</v>
      </c>
    </row>
    <row r="39" spans="1:3" ht="13.8" x14ac:dyDescent="0.25">
      <c r="A39" s="182" t="s">
        <v>206</v>
      </c>
      <c r="B39" s="25"/>
      <c r="C39" s="27">
        <f>29557+16884+17298+17309</f>
        <v>81048</v>
      </c>
    </row>
    <row r="40" spans="1:3" ht="13.8" x14ac:dyDescent="0.25">
      <c r="A40" s="10" t="s">
        <v>21</v>
      </c>
      <c r="B40" s="25">
        <v>8085</v>
      </c>
      <c r="C40" s="27">
        <v>8085</v>
      </c>
    </row>
    <row r="41" spans="1:3" ht="13.8" x14ac:dyDescent="0.25">
      <c r="A41" s="10" t="s">
        <v>11</v>
      </c>
      <c r="B41" s="25">
        <v>50000</v>
      </c>
      <c r="C41" s="27">
        <v>62500</v>
      </c>
    </row>
    <row r="42" spans="1:3" ht="13.8" x14ac:dyDescent="0.25">
      <c r="A42" s="10" t="s">
        <v>24</v>
      </c>
      <c r="B42" s="25">
        <v>21114</v>
      </c>
      <c r="C42" s="27">
        <v>21114</v>
      </c>
    </row>
    <row r="43" spans="1:3" ht="13.8" x14ac:dyDescent="0.25">
      <c r="A43" s="181" t="s">
        <v>207</v>
      </c>
      <c r="B43" s="25"/>
      <c r="C43" s="27">
        <f>317929+2236+728+155+219+746</f>
        <v>322013</v>
      </c>
    </row>
    <row r="44" spans="1:3" ht="13.8" x14ac:dyDescent="0.25">
      <c r="A44" s="10" t="s">
        <v>25</v>
      </c>
      <c r="B44" s="25">
        <v>846115</v>
      </c>
      <c r="C44" s="27">
        <f>849007-460+683</f>
        <v>849230</v>
      </c>
    </row>
    <row r="45" spans="1:3" ht="13.8" x14ac:dyDescent="0.25">
      <c r="A45" s="10" t="s">
        <v>209</v>
      </c>
      <c r="B45" s="25"/>
      <c r="C45" s="27">
        <f>6318+2708</f>
        <v>9026</v>
      </c>
    </row>
    <row r="46" spans="1:3" ht="14.25" customHeight="1" x14ac:dyDescent="0.25">
      <c r="A46" s="4" t="s">
        <v>19</v>
      </c>
      <c r="B46" s="21">
        <f>SUM(B31:B44)</f>
        <v>4288688</v>
      </c>
      <c r="C46" s="12">
        <f>SUM(C31:C45)</f>
        <v>11282405</v>
      </c>
    </row>
    <row r="47" spans="1:3" ht="14.4" x14ac:dyDescent="0.3">
      <c r="A47" s="13" t="s">
        <v>14</v>
      </c>
      <c r="B47" s="22">
        <v>-8083</v>
      </c>
      <c r="C47" s="26">
        <v>-8083</v>
      </c>
    </row>
    <row r="48" spans="1:3" ht="14.4" thickBot="1" x14ac:dyDescent="0.3">
      <c r="A48" s="14" t="s">
        <v>20</v>
      </c>
      <c r="B48" s="15">
        <f>+B46+B47</f>
        <v>4280605</v>
      </c>
      <c r="C48" s="15">
        <f>+C46+C47</f>
        <v>11274322</v>
      </c>
    </row>
    <row r="49" spans="1:3" ht="13.8" thickTop="1" x14ac:dyDescent="0.25">
      <c r="A49" s="16" t="s">
        <v>16</v>
      </c>
      <c r="B49" s="23"/>
    </row>
    <row r="50" spans="1:3" ht="13.8" x14ac:dyDescent="0.25">
      <c r="B50" s="1"/>
      <c r="C50" s="9"/>
    </row>
    <row r="51" spans="1:3" ht="13.8" x14ac:dyDescent="0.25">
      <c r="A51" s="10" t="s">
        <v>23</v>
      </c>
      <c r="B51" s="20">
        <v>245400</v>
      </c>
      <c r="C51" s="11">
        <f>530639-1162+439</f>
        <v>529916</v>
      </c>
    </row>
    <row r="52" spans="1:3" ht="13.8" x14ac:dyDescent="0.25">
      <c r="A52" s="28" t="s">
        <v>22</v>
      </c>
      <c r="B52" s="29">
        <v>224587</v>
      </c>
      <c r="C52" s="30">
        <v>224587</v>
      </c>
    </row>
    <row r="53" spans="1:3" ht="14.4" thickBot="1" x14ac:dyDescent="0.3">
      <c r="A53" s="14" t="s">
        <v>27</v>
      </c>
      <c r="B53" s="15">
        <f>+B51-B52</f>
        <v>20813</v>
      </c>
      <c r="C53" s="15">
        <f>+C51-C52</f>
        <v>305329</v>
      </c>
    </row>
    <row r="54" spans="1:3" ht="14.4" thickTop="1" x14ac:dyDescent="0.25">
      <c r="A54" s="10"/>
      <c r="B54" s="31"/>
      <c r="C54" s="32"/>
    </row>
    <row r="55" spans="1:3" ht="14.4" thickBot="1" x14ac:dyDescent="0.3">
      <c r="A55" s="10"/>
      <c r="B55" s="31"/>
      <c r="C55" s="32"/>
    </row>
    <row r="56" spans="1:3" ht="14.4" thickBot="1" x14ac:dyDescent="0.3">
      <c r="A56" s="33" t="s">
        <v>28</v>
      </c>
      <c r="B56" s="34">
        <f>+B28+B51</f>
        <v>4505192</v>
      </c>
      <c r="C56" s="35">
        <f>+C28+C51</f>
        <v>11498909</v>
      </c>
    </row>
    <row r="57" spans="1:3" ht="14.4" thickBot="1" x14ac:dyDescent="0.3">
      <c r="A57" s="33" t="s">
        <v>29</v>
      </c>
      <c r="B57" s="34">
        <f>+B48+B52</f>
        <v>4505192</v>
      </c>
      <c r="C57" s="35">
        <f>+C48+C52</f>
        <v>11498909</v>
      </c>
    </row>
    <row r="58" spans="1:3" x14ac:dyDescent="0.25">
      <c r="B58" s="1"/>
    </row>
    <row r="59" spans="1:3" ht="13.8" x14ac:dyDescent="0.25">
      <c r="B59" s="1"/>
      <c r="C59" s="17"/>
    </row>
    <row r="60" spans="1:3" ht="13.8" x14ac:dyDescent="0.25">
      <c r="B60" s="1"/>
      <c r="C60" s="17"/>
    </row>
    <row r="61" spans="1:3" x14ac:dyDescent="0.25">
      <c r="B61" s="1"/>
    </row>
    <row r="62" spans="1:3" x14ac:dyDescent="0.25">
      <c r="B62" s="1"/>
    </row>
    <row r="63" spans="1:3" x14ac:dyDescent="0.25">
      <c r="B63" s="1"/>
    </row>
    <row r="64" spans="1:3" x14ac:dyDescent="0.25">
      <c r="B64" s="1"/>
    </row>
    <row r="65" spans="2:3" x14ac:dyDescent="0.25">
      <c r="B65" s="1"/>
    </row>
    <row r="66" spans="2:3" ht="13.2" customHeight="1" x14ac:dyDescent="0.25"/>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80" spans="2:3" x14ac:dyDescent="0.25">
      <c r="B80" s="1"/>
      <c r="C80" s="1"/>
    </row>
    <row r="81" spans="2:3" x14ac:dyDescent="0.25">
      <c r="B81" s="1"/>
      <c r="C81" s="1"/>
    </row>
    <row r="84" spans="2:3" x14ac:dyDescent="0.25">
      <c r="B84" s="1"/>
      <c r="C84" s="1"/>
    </row>
    <row r="85" spans="2:3" x14ac:dyDescent="0.25">
      <c r="B85" s="1"/>
      <c r="C85" s="1"/>
    </row>
    <row r="90" spans="2:3" x14ac:dyDescent="0.25">
      <c r="B90" s="1"/>
      <c r="C90" s="1"/>
    </row>
    <row r="91" spans="2:3" x14ac:dyDescent="0.25">
      <c r="B91" s="1"/>
      <c r="C91" s="1"/>
    </row>
    <row r="94" spans="2:3" x14ac:dyDescent="0.25">
      <c r="B94" s="1"/>
      <c r="C94" s="1"/>
    </row>
    <row r="95" spans="2:3" x14ac:dyDescent="0.25">
      <c r="B95" s="1"/>
      <c r="C95" s="1"/>
    </row>
  </sheetData>
  <phoneticPr fontId="1" type="noConversion"/>
  <pageMargins left="0.98425196850393704" right="0.98425196850393704" top="0.55118110236220474" bottom="0.9055118110236221" header="0.31496062992125984" footer="0.39370078740157483"/>
  <pageSetup paperSize="9" scale="92" firstPageNumber="28" orientation="portrait" useFirstPageNumber="1" r:id="rId1"/>
  <headerFooter alignWithMargins="0">
    <oddHeader>&amp;C&amp;"Arial,Kurzíva"Příloha č. 3 - Upravený rozpočet Olomouckého kraje na rok 2016 po schválení rozpočtových změn</oddHeader>
    <oddFooter xml:space="preserve">&amp;L&amp;"Arial,Kurzíva"Zastupitelstvo OK 24.6.2016
5.1.1. - Rozpočet Olomouckého kraje 2016 - rozpočtové změny DODATEK
Příloha č.3: Upravený rozpočet OK na rok 2016 po schválení rozpočtových změn&amp;R&amp;"Arial,Kurzíva"Strana &amp;P (celkem 28)&amp;"Arial,Obyčejné"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2016-06-15T08:40:56Z</cp:lastPrinted>
  <dcterms:created xsi:type="dcterms:W3CDTF">2007-02-21T09:44:06Z</dcterms:created>
  <dcterms:modified xsi:type="dcterms:W3CDTF">2016-06-15T08:42:09Z</dcterms:modified>
</cp:coreProperties>
</file>