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1'!$A$1:$E$1680</definedName>
  </definedNames>
  <calcPr calcId="145621"/>
</workbook>
</file>

<file path=xl/calcChain.xml><?xml version="1.0" encoding="utf-8"?>
<calcChain xmlns="http://schemas.openxmlformats.org/spreadsheetml/2006/main">
  <c r="E1679" i="1" l="1"/>
  <c r="E1672" i="1"/>
  <c r="E1652" i="1"/>
  <c r="E1645" i="1"/>
  <c r="E1626" i="1"/>
  <c r="E1619" i="1"/>
  <c r="E1600" i="1"/>
  <c r="E1588" i="1"/>
  <c r="E1587" i="1"/>
  <c r="E1578" i="1"/>
  <c r="E1577" i="1"/>
  <c r="E1553" i="1"/>
  <c r="E1552" i="1"/>
  <c r="E1551" i="1"/>
  <c r="E1544" i="1"/>
  <c r="E1543" i="1"/>
  <c r="E1545" i="1" s="1"/>
  <c r="E1524" i="1"/>
  <c r="E1516" i="1"/>
  <c r="E1492" i="1"/>
  <c r="E1485" i="1"/>
  <c r="E1465" i="1"/>
  <c r="E1456" i="1"/>
  <c r="E1438" i="1"/>
  <c r="E1428" i="1"/>
  <c r="E1410" i="1"/>
  <c r="E1401" i="1"/>
  <c r="E1379" i="1"/>
  <c r="E1372" i="1"/>
  <c r="E1349" i="1"/>
  <c r="E1342" i="1"/>
  <c r="E1324" i="1"/>
  <c r="E1317" i="1"/>
  <c r="E1292" i="1"/>
  <c r="E1273" i="1"/>
  <c r="E1255" i="1"/>
  <c r="E1244" i="1"/>
  <c r="E1227" i="1"/>
  <c r="E1210" i="1"/>
  <c r="E1203" i="1"/>
  <c r="E1182" i="1"/>
  <c r="E1175" i="1"/>
  <c r="E1157" i="1"/>
  <c r="E1158" i="1" s="1"/>
  <c r="E1151" i="1"/>
  <c r="E1140" i="1"/>
  <c r="E1120" i="1"/>
  <c r="E1113" i="1"/>
  <c r="E1106" i="1"/>
  <c r="E1099" i="1"/>
  <c r="E1078" i="1"/>
  <c r="E1071" i="1"/>
  <c r="E1064" i="1"/>
  <c r="E1048" i="1"/>
  <c r="E1039" i="1"/>
  <c r="E1021" i="1"/>
  <c r="E1013" i="1"/>
  <c r="E994" i="1"/>
  <c r="E985" i="1"/>
  <c r="E986" i="1" s="1"/>
  <c r="E979" i="1"/>
  <c r="E961" i="1"/>
  <c r="E954" i="1"/>
  <c r="E932" i="1"/>
  <c r="E925" i="1"/>
  <c r="E906" i="1"/>
  <c r="E899" i="1"/>
  <c r="E876" i="1"/>
  <c r="E869" i="1"/>
  <c r="E846" i="1"/>
  <c r="E839" i="1"/>
  <c r="E819" i="1"/>
  <c r="E813" i="1"/>
  <c r="E806" i="1"/>
  <c r="E788" i="1"/>
  <c r="E778" i="1"/>
  <c r="E760" i="1"/>
  <c r="E753" i="1"/>
  <c r="E735" i="1"/>
  <c r="E727" i="1"/>
  <c r="E708" i="1"/>
  <c r="E701" i="1"/>
  <c r="E683" i="1"/>
  <c r="E675" i="1"/>
  <c r="E656" i="1"/>
  <c r="E649" i="1"/>
  <c r="E631" i="1"/>
  <c r="E619" i="1"/>
  <c r="E598" i="1"/>
  <c r="E580" i="1"/>
  <c r="E558" i="1"/>
  <c r="E539" i="1"/>
  <c r="E518" i="1"/>
  <c r="E501" i="1"/>
  <c r="E494" i="1"/>
  <c r="E475" i="1"/>
  <c r="E466" i="1"/>
  <c r="E448" i="1"/>
  <c r="E441" i="1"/>
  <c r="E423" i="1"/>
  <c r="E414" i="1"/>
  <c r="E397" i="1"/>
  <c r="E390" i="1"/>
  <c r="E372" i="1"/>
  <c r="E363" i="1"/>
  <c r="E346" i="1"/>
  <c r="E339" i="1"/>
  <c r="E319" i="1"/>
  <c r="E311" i="1"/>
  <c r="E312" i="1" s="1"/>
  <c r="E303" i="1"/>
  <c r="E295" i="1"/>
  <c r="G303" i="1" s="1"/>
  <c r="E273" i="1"/>
  <c r="E266" i="1"/>
  <c r="E258" i="1"/>
  <c r="E251" i="1"/>
  <c r="E243" i="1"/>
  <c r="E235" i="1"/>
  <c r="E215" i="1"/>
  <c r="E208" i="1"/>
  <c r="E189" i="1"/>
  <c r="E182" i="1"/>
  <c r="E162" i="1"/>
  <c r="E154" i="1"/>
  <c r="E155" i="1" s="1"/>
  <c r="E148" i="1"/>
  <c r="E128" i="1"/>
  <c r="E120" i="1"/>
  <c r="E103" i="1"/>
  <c r="E95" i="1"/>
  <c r="E77" i="1"/>
  <c r="E67" i="1"/>
  <c r="E46" i="1"/>
  <c r="E38" i="1"/>
  <c r="E21" i="1"/>
  <c r="E14" i="1"/>
  <c r="G1158" i="1" l="1"/>
  <c r="G251" i="1"/>
  <c r="G986" i="1"/>
  <c r="E1554" i="1"/>
  <c r="G252" i="1"/>
  <c r="G1106" i="1"/>
  <c r="E1581" i="1"/>
  <c r="G819" i="1"/>
  <c r="G1078" i="1"/>
  <c r="E1591" i="1"/>
  <c r="G1077" i="1"/>
  <c r="B55" i="5" l="1"/>
  <c r="B57" i="5" s="1"/>
  <c r="C51" i="5"/>
  <c r="C48" i="5"/>
  <c r="C47" i="5"/>
  <c r="C45" i="5"/>
  <c r="C43" i="5"/>
  <c r="C41" i="5"/>
  <c r="C35" i="5"/>
  <c r="C34" i="5"/>
  <c r="C55" i="5" s="1"/>
  <c r="C57" i="5" s="1"/>
  <c r="B29" i="5"/>
  <c r="B31" i="5" s="1"/>
  <c r="C25" i="5"/>
  <c r="C22" i="5"/>
  <c r="C21" i="5"/>
  <c r="C19" i="5"/>
  <c r="C17" i="5"/>
  <c r="C15" i="5"/>
  <c r="C10" i="5"/>
  <c r="C29" i="5" s="1"/>
  <c r="C31" i="5" s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252+12494 daň z příjmu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423+23 z
561-18 k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
102+426 odvod d rez
157+642 odvod k
201+305 odvod k z IF
207+66 odvod d IF
312+760 odvod š z IF
335+2385 odvod d z IF
336+3592 odvod s+š IF na investice
346+9128 odvod d z IF do rez
408+2661 odvod d z IF
431+81 odvod d IF
448+1245 odvod k úspory do rezervy
483+648 odvod š
484+96 odvod š na omp
524-321 odvod š
525+845 odvod k
526-188 odvod s
527-23 odvod z
528+150 odvod k
551+18000 odvod d IF do rez
574+280 odvod d do rez
575+100 odvod š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
179+512 poj z
180+16 poj š
204+156 kh
289+485 poj s
424+54 kř - jazyky
482+94 poj z
518+1040 poj z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399+6000 s+z+š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150+37 platba zahr. partnera na projekt do rez
308+341 NF
393+332 platba zahr. partnera na projekt do rez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135+704 KB zůst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368+211 insolv.
367+4377
368+58
369 + 5 393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
</t>
        </r>
      </text>
    </comment>
    <comment ref="C26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344+11839 letiště osr
406+333 FV školáci
433+2310 FV školáci
456+1 odvod š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
102+426 odvod d rez
150+37 platba zahr. partnera na projekt do rez
179+512 poj z
204+156 kh
207+66 odvod d IF
252+12494 daň z příjmu
368+211 insolv.
344+11839 letiště osr
346+9128 odvod d z IF do rez
393+332 platba zahr. partnera na projekt do rez
408+2661 odvod d z IF
424+54 kř - jazyky
431+81 odvod d IF na OMP
448+1245 odvod k úspory do rezervy
482+94 poj z
484+96 odvod š na omp
518+1040 poj z
551+18000 odvod d IF do rez
574+280 odvod d do rez
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
157+642 odvod k
179+512 poj z
180+16 poj š
201+305 odvod k z IF
289+485 poj s
335+2385 odvod d z IF
336+3592 odvod s+š IF na investice
423+23 z pronáj.
483+648 odvod š
524-321 odvod š
525+845 odvod k
526-188 odvod s
527-23 odvod z
528+150 odvod k
561-18 k náj
575+100 odvod š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308+341 NF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
135+704 KB zůst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367+4377
368 + 58
369 + 5393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</t>
        </r>
      </text>
    </comment>
    <comment ref="C52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406+333 FV školáci
433+2310 FV školáci
456+1 odvod š</t>
        </r>
      </text>
    </comment>
  </commentList>
</comments>
</file>

<file path=xl/sharedStrings.xml><?xml version="1.0" encoding="utf-8"?>
<sst xmlns="http://schemas.openxmlformats.org/spreadsheetml/2006/main" count="1385" uniqueCount="260">
  <si>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</si>
  <si>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</si>
  <si>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</si>
  <si>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</si>
  <si>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</si>
  <si>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</si>
  <si>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</si>
  <si>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</si>
  <si>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</si>
  <si>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</si>
  <si>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</si>
  <si>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</si>
  <si>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</si>
  <si>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</si>
  <si>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</si>
  <si>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</si>
  <si>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</si>
  <si>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</si>
  <si>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</si>
  <si>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</si>
  <si>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</si>
  <si>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</si>
  <si>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</si>
  <si>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</si>
  <si>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</si>
  <si>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</si>
  <si>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</si>
  <si>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</si>
  <si>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</si>
  <si>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</si>
  <si>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>Dotace do oblasti školství</t>
  </si>
  <si>
    <t>Dotace do oblasti kultury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</si>
  <si>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</si>
  <si>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</si>
  <si>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</si>
  <si>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</si>
  <si>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SDH, limitky</t>
  </si>
  <si>
    <t>Dotace od Regionální rady</t>
  </si>
  <si>
    <t>Dotace z NF, ze zahraničí</t>
  </si>
  <si>
    <t>EIB, KB</t>
  </si>
  <si>
    <t>Grantová schémata, OP LZZ, OPŽP, OPPS, GG, OP VPK, IOP</t>
  </si>
  <si>
    <t>Depozita</t>
  </si>
  <si>
    <t>Zapojení finančního vypořádání, penále</t>
  </si>
  <si>
    <t xml:space="preserve"> -Rozpočtová změna 563/13</t>
  </si>
  <si>
    <t>druh rozpočtové změny: zapojení nových prostředků do rozpočtu</t>
  </si>
  <si>
    <t>poskytovatel: Ministerstvo financí</t>
  </si>
  <si>
    <t xml:space="preserve">důvod: neinvestiční dotace ze státního rozpočtu ČR na rok 2013, poskytnutá na základě rozhodnutí Ministerstva financí ČR č.j.: MF-104213/2013/12-1201 ze dne 26.11.2013 ve výši 88 000,75 Kč na úhradu doložených nákladů vzniklých lékárnám s odevzdáním nepoužitelných léčiv a s jejich odstraněním za III. čtvrtletí roku 2013. </t>
  </si>
  <si>
    <t>Odbor ekonomický</t>
  </si>
  <si>
    <t>ORJ - 07</t>
  </si>
  <si>
    <t>UZ</t>
  </si>
  <si>
    <t xml:space="preserve">§ </t>
  </si>
  <si>
    <t>položka</t>
  </si>
  <si>
    <t>částka v Kč</t>
  </si>
  <si>
    <t>4111 - Neinvestiční přijaté transfery z VPS SR</t>
  </si>
  <si>
    <t>celkem</t>
  </si>
  <si>
    <t>Odbor zdravotnictví</t>
  </si>
  <si>
    <t>ORJ - 14</t>
  </si>
  <si>
    <t>seskupení položek</t>
  </si>
  <si>
    <t>51 - Neinvestiční nákupy a související výdaje</t>
  </si>
  <si>
    <t xml:space="preserve"> -Rozpočtová změna 564/13</t>
  </si>
  <si>
    <t>důvod: neinvestiční dotace ze státního rozpočtu ČR na rok 2013 poskytnutá na základě rozhodnutí Ministerstva financí ČR č.j.: MF-106398/2013/12-1201 ze dne 26.11.2013 ve výši 375 868,- Kč na náhradu škod způsobených kormoránem velkým na rybí obsádce na rybnících obhospodařovaných Slavojem Haškou, Rybářství Hustopeče nad Bečvou, za období od 17.3.2013 do 31.3.2013.</t>
  </si>
  <si>
    <t>4111 - Neinvestiční přijaté transfery ze SR</t>
  </si>
  <si>
    <t>Odbor životního prostředí a zemědělství</t>
  </si>
  <si>
    <t>ORJ - 09</t>
  </si>
  <si>
    <t xml:space="preserve"> -Rozpočtová změna 565/13</t>
  </si>
  <si>
    <t>poskytovatel: Ministerstvo školství, mládeže a tělovýchovy</t>
  </si>
  <si>
    <t>důvod: neinvestiční dotace ze státního rozpočtu ČR na rok 2013 poskytnutá na základě rozhodnutí Ministerstva školství, mládeže a tělovýchovy ČR č.j.: MSMT - 45607-9/2013 v celkové výši 79 625,- Kč na rozvojový program "Financování asistentů pedagoga pro děti, žáky a studenty se zdravotním postižením v soukromých a církevních školách na rok 2013" na období září - prosinec 2013.</t>
  </si>
  <si>
    <t>Odbor školství, mládeže a tělovýchovy</t>
  </si>
  <si>
    <t>ORJ - 10</t>
  </si>
  <si>
    <t>4116 - Ostatní neinv. přijaté transfery ze SR</t>
  </si>
  <si>
    <t>52 - Neinvestiční transfery soukromopr. subj.</t>
  </si>
  <si>
    <t xml:space="preserve"> -Rozpočtová změna 566/13</t>
  </si>
  <si>
    <t>poskytovatel: Ministerstvo zemědělství</t>
  </si>
  <si>
    <t>důvod: investiční dotace ze státního rozpočtu ČR na rok 2013, poskytnutá na základě avíza k převodu finančních prostředků Ministerstva zemědělství ČR  č. j.: 78767/2013-MZE-16221 a 78660/2013-MZE-16221 ze dne 28.11.2013 v celkové výši 2 252 000,- Kč na zajištění úhrady za opatření ve veřejném zájmu pro Lesy ČR, s.p., Správa toků - oblast povodí Moravy a povodí Odry.</t>
  </si>
  <si>
    <t>4216 - Ostatní invest. přijaté transfery ze SR</t>
  </si>
  <si>
    <t>63 - Investiční transfery</t>
  </si>
  <si>
    <t xml:space="preserve"> -Rozpočtová změna 567/13</t>
  </si>
  <si>
    <t>poskytovatel: Ministerstvo práce a sociálních věcí</t>
  </si>
  <si>
    <t>důvod: neinvestiční dotace ze státního rozpočtu ČR na rok 2013 poskytnutá na základě dopisu Ministerstva práce a sociálních věcí ČR ve výši 939 391,20 Kč pro příspěvkovou organizaci Olomouckého kraje Střední odborná škola a Střední odborné učiliště strojírenské a stavební, Jeseník, na financování projektu "Zaměstnání - brána k lepší budoucnosti" v rámci Operačního programu Lidské zdroje a zaměstnanost.</t>
  </si>
  <si>
    <t>5336 - Neinvestiční dotace zřízeným PO</t>
  </si>
  <si>
    <t xml:space="preserve"> -Rozpočtová změna 568/13</t>
  </si>
  <si>
    <t>poskytovatel: Státní fond životního prostředí a Ministerstvo životního prostředí ČR</t>
  </si>
  <si>
    <t>důvod: odbor investic a evropských programů požádal dne 27.11.2013 o provedení rozpočtové změny. Důvodem navrhované změny je zapojení finančních prostředků do rozpočtu Olomouckého kraje v celkové výši 857 988,-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Domov důchodců Hrubá Voda - budova žen" v rámci Operačního programu Životní prostředí.</t>
  </si>
  <si>
    <t>Odbor investic a evropských programů</t>
  </si>
  <si>
    <t>ORJ - 52</t>
  </si>
  <si>
    <t>4213 - Investiční přijaté transfery ze SF</t>
  </si>
  <si>
    <t>61 - Investiční nákupy a související výdaje</t>
  </si>
  <si>
    <t>59 - Ostatní neinvestiční výdaje</t>
  </si>
  <si>
    <t xml:space="preserve"> -Rozpočtová změna 569/13</t>
  </si>
  <si>
    <t>důvod: odbor investic a evropských programů požádal dne 27.11.2013 o provedení rozpočtové změny. Důvodem navrhované změny je zapojení finančních prostředků do rozpočtu Olomouckého kraje v celkové výši 1 097 335,05 Kč. Finanční prostředky budou poukázány na účet Olomouckého kraje jako neinvestiční dotace z prostředků Státního fondu životního prostředí ČR a Ministerstva životního prostředí ČR na financování projektu "Čechy pod Kosířem, revitalizace parku" v rámci Operačního programu Životní prostředí.</t>
  </si>
  <si>
    <t>ORJ - 59</t>
  </si>
  <si>
    <t>4113 - Neinvestiční přijaté transfery ze SF</t>
  </si>
  <si>
    <t xml:space="preserve"> -Rozpočtová změna 570/13</t>
  </si>
  <si>
    <t>druh rozpočtové změny: zapojení prostředků do rozpočtu</t>
  </si>
  <si>
    <t>důvod: odbor investic a evropských programů požádal ekonomický odbor dne 27.11.2013 o provedení rozpočtové změny. Důvodem navrhované změny je zapojení zbývající části neinvestiční dotace na základě Rozhodnutí o poskytnutí dotace č. OPLZZ-ZS824-49/2012 v celkové výši 14 836 727,21 Kč. Finanční prostředky budou použity na financování projektu "Vybrané služby sociální prevence v Olomouckém kraji" v rámci Operačního programu Lidské zdroje a zaměstnanost.</t>
  </si>
  <si>
    <t>Odbor investic a evropských programů - OP LZZ</t>
  </si>
  <si>
    <t>ORJ - 60</t>
  </si>
  <si>
    <t xml:space="preserve"> -Rozpočtová změna 571/13</t>
  </si>
  <si>
    <t>důvod: odbor investic a evropských programů požádal ekonomický odbor dne 2.12.2013 o provedení rozpočtové změny. Důvodem navrhované změny je zapojení dotací z Ministerstva školství, mládeže a tělovýchovy ČR v celkové výši 9 620 377,41 Kč a zapojení přijaté sankční platby ve výši 307,68 Kč. Finanční prostředky budou použity na financování globálních grantů v rámci Operačního programu Vzdělávání pro konkurenceschopnost "Další vzdělávání pracovníků škol a školských zařízení v Olomouckém kraji", "Podpora nabídky dalšího vzdělávání v Olomouckém kraji" a "Další vzdělávání pracovníků škol a školských zařízení v Olomouckém kraji II".</t>
  </si>
  <si>
    <t>Odbor investic a evropských programů - GG</t>
  </si>
  <si>
    <t>ORJ - 58</t>
  </si>
  <si>
    <t>2212 - Sankční platby přijaté od jiných subjektů</t>
  </si>
  <si>
    <t>ORJ - 63</t>
  </si>
  <si>
    <t>ORJ - 68</t>
  </si>
  <si>
    <t>53 - Neinvestiční transfery veřejnopráv. subj.</t>
  </si>
  <si>
    <t xml:space="preserve"> -Rozpočtová změna 572/13</t>
  </si>
  <si>
    <t>důvod: odbor investic a evropských programů požádal ekonomický odbor dne 2.12.2013 o provedení rozpočtové změny. Důvodem navrhované změny je zvýšení finančních prostředků Olomouckého kraje v celkové výši 4 583 456,61 Kč a přesun finančních prostředků v rámci odboru investic a evropských programů ve výši 7 307,89 Kč. Finanční prostředky budou poukázány na účet Olomouckého kraje jako neinvestiční dotace z Ministerstva školství, mládeže a tělovýchovy na financování globálních grantů "Zvyšování kvality ve vzdělávání v Olomouckém kraji II" a "Rovné příležitosti dětí a žáků ve vzdělávání v Olomouckém kraji II" v rámci Operačního programu Vzdělávání pro konkurenceschopnost.</t>
  </si>
  <si>
    <t>ORJ - 66</t>
  </si>
  <si>
    <t>ORJ - 67</t>
  </si>
  <si>
    <t xml:space="preserve"> -Rozpočtová změna 573/13</t>
  </si>
  <si>
    <t>druh rozpočtové změny: snížení prostředků rozpočtu</t>
  </si>
  <si>
    <t>důvod: odbor investic a evropských programů požádal dne 25.11.2013 o provedení rozpočtové změny. Důvodem navrhované změny je snížení finančních prostředků rozpočtu Olomouckého kraje v celkové výši 49 507,77 Kč. Finanční prostředky byly zapojeny na účet Olomouckého kraje jako investiční dotace z prostředků Státního fondu životního prostředí ČR a Ministerstva životního prostředí ČR na financování projektu "Realizace energeticky úsporných opatření - Střední škola polytechnická Olomouc" v rámci Operačního programu Životní prostředí, výše dotace bude upravena na základě schválených faktur.</t>
  </si>
  <si>
    <t xml:space="preserve"> -Rozpočtová změna 574/13</t>
  </si>
  <si>
    <t>2122 - Odvody příspěvkových organizací</t>
  </si>
  <si>
    <t xml:space="preserve"> -Rozpočtová změna 575/13</t>
  </si>
  <si>
    <t>5331 - Neinvestiční příspěvky zřízeným PO</t>
  </si>
  <si>
    <t xml:space="preserve"> -Rozpočtová změna 576/13</t>
  </si>
  <si>
    <t>druh rozpočtové změny: vnitřní rozpočtová změna - přesun mezi jednotlivými položkami, paragrafy a odbory tajemníka hejtmana a ekonomickým</t>
  </si>
  <si>
    <t>důvod: odbor tajemníka hejtmana požádal ekonomický odbor dne 2.12.2013 o provedení rozpočtové změny. Důvodem navrhované změny je převedení finančních prostředků z odboru tajemníka hejtmana na odbor ekonomický ve výši 60 000,- Kč. Finanční prostředky nebudou použity na financování výdajů na položce 5169 - Ostatní služby a budou vráceny do rozpočtu Olomouckého kraje k dalšímu použití.</t>
  </si>
  <si>
    <t>Odbor tajemníka hejtmana</t>
  </si>
  <si>
    <t>ORJ - 18</t>
  </si>
  <si>
    <t xml:space="preserve"> -Rozpočtová změna 577/13</t>
  </si>
  <si>
    <t>druh rozpočtové změny: vnitřní rozpočtová změna - přesun mezi jednotlivými položkami, paragrafy a odbory ekonomickým a sociálních věcí</t>
  </si>
  <si>
    <t>důvod: odbor sociálních věcí požádal ekonomický odbor dne 4.12.2013 o provedení rozpočtové změny. Důvodem navrhované změny je převedení finančních prostředků z odboru sociálních věcí do rezervy Olomouckého kraje ve výši 100 000,- Kč. Finanční prostředky pro příspěvkovou organizaci Domov důchodců Šumperk nebudou použity na financování investiční akce na pořízení šlehacího a hnětacího zařízení a budou vráceny do rozpočtu Olomouckého kraje k dalšímu použití.</t>
  </si>
  <si>
    <t>Odbor sociálních věcí</t>
  </si>
  <si>
    <t>ORJ - 11</t>
  </si>
  <si>
    <t>6351 - Investiční transfery zřízeným PO</t>
  </si>
  <si>
    <t xml:space="preserve"> -Rozpočtová změna 578/13</t>
  </si>
  <si>
    <t>druh rozpočtové změny: vnitřní rozpočtová změna - přesun mezi jednotlivými položkami, paragrafy a odbory kultury a památkové péče a ekonomickým</t>
  </si>
  <si>
    <t>důvod: odbor kultury a památkové péče požádal ekonomický odbor dne 4.12.2013 o provedení rozpočtové změny. Důvodem navrhované změny je převedení finančních prostředků z odboru kultury a památkové péče na odbor ekonomický ve výši 117 762,71 Kč. Finanční prostředky  pro příspěvkovou organizaci Muzeum Komenského v Přerově nebudou použity na financování výdajů na opravu hradeb Helfštýna a budou vráceny do rozpočtu Olomouckého kraje k dalšímu použití.</t>
  </si>
  <si>
    <t>Odbor kultury a památkové péče</t>
  </si>
  <si>
    <t>ORJ - 13</t>
  </si>
  <si>
    <t xml:space="preserve"> -Rozpočtová změna 579/13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</si>
  <si>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</si>
  <si>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26.11.2013 o provedení rozpočtové změny. Důvodem navrhované změny je převedení finančních prostředků z odboru investic a evropských programů na odbor ekonomický v celkové výši              292 112,75 Kč. Finanční prostředky nebudou použity na financování projektu "Vzdělávání v eGON centru Olomouckého kraje" v rámci Operačního programu Lidské zdroje a zaměstnanost a budou vráceny do rozpočtu Olomouckého kraje k dalšímu použití.</t>
  </si>
  <si>
    <t>ORJ - 64</t>
  </si>
  <si>
    <t xml:space="preserve"> -Rozpočtová změna 580/13</t>
  </si>
  <si>
    <t>druh rozpočtové změny: vnitřní rozpočtová změna - přesun mezi jednotlivými položkami, paragrafy v rámci odboru zastupitelé</t>
  </si>
  <si>
    <t>důvod: kancelář hejtmana požádala ekonomický odbor dne 3.12.2013 o provedení rozpočtové změny. Důvodem navrhované změny je přesun finančních prostředků v rámci odboru zastupitelé ve výši 40 000,- Kč. Finanční prostředky budou použity na dovybavení interiéru kanceláře náměstka hejtmana Mgr. Rašťáka.</t>
  </si>
  <si>
    <t>Zastupitelé</t>
  </si>
  <si>
    <t>ORJ - 01</t>
  </si>
  <si>
    <t xml:space="preserve"> -Rozpočtová změna 581/13</t>
  </si>
  <si>
    <t>druh rozpočtové změny: vnitřní rozpočtová změna - přesun mezi jednotlivými položkami, paragrafy v rámci kanceláře hejtmana</t>
  </si>
  <si>
    <t>důvod: kancelář hejtmana požádala ekonomický odbor dne 3.12.2013 o provedení rozpočtové změny. Důvodem navrhované změny je přesun finančních prostředků v rámci odboru kancelář hejtmana v celkové výši 3 700,74 Kč. Finanční prostředky budou použity na úhradu energií na základě Dohody o spravování majetku pro potřeby krizového řízení Olomouckého kraje č. 2013/03401/KH/DSB s Oblastním spolkem ČČK Olomouc.</t>
  </si>
  <si>
    <t>Kancelář hejtmana</t>
  </si>
  <si>
    <t>ORJ - 02</t>
  </si>
  <si>
    <t xml:space="preserve"> -Rozpočtová změna 582/13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</si>
  <si>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</si>
  <si>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4.12.2013 o provedení rozpočtové změny. Důvodem navrhované změny je přesun finančních prostředků v rámci Fondu na podporu výstavby a obnovy vodohospodářské infrastruktury na území Olomouckého kraje v celkové výši 1 560 000,- Kč. Finanční prostředky budou použity na poskytnutí příspěvků obci Šišma a Svazku obcí Drahansko a okolí, na základě usnesení Zastupitelstva Olomouckého kraje č. UZ/4/33/2013 ze dne 26.4.2013.</t>
  </si>
  <si>
    <t>Odbor životního prostředí a zemědělství - odběr podzemních vod</t>
  </si>
  <si>
    <t>ORJ - 99</t>
  </si>
  <si>
    <t xml:space="preserve"> -Rozpočtová změna 583/13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</si>
  <si>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</si>
  <si>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4.12.2013 o provedení rozpočtové změny. Důvodem navrhované změny je přesun finančních prostředků v rámci odboru školství, mládeže a tělovýchovy v celkové výši 398 862,- Kč. Finanční prostředky budou použity pro úpravu rozpočtu příspěvku na provoz - mzdové náklady (UZ 00 027) u příspěvkové organizace Jazyková škola s právem státní jazykové zkoušky Olomouc.</t>
  </si>
  <si>
    <t xml:space="preserve"> -Rozpočtová změna 584/13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</si>
  <si>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</si>
  <si>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27.11.2013 o provedení rozpočtové změny. Důvodem navrhované změny je přesun finančních prostředků v rámci odboru investic a evropských programů ve výši 51 546,- Kč. Finanční prostředky budou použity na úhradu nákladů projektu v oblasti školství "SŠ polytechnická Olomouc - nástavba dílen" v rámci ROP Střední Morava.</t>
  </si>
  <si>
    <t>Odbor investic a evropských programů - individuální projekty</t>
  </si>
  <si>
    <t>ORJ - 30</t>
  </si>
  <si>
    <t xml:space="preserve"> -Rozpočtová změna 585/13</t>
  </si>
  <si>
    <t>důvod: odbor investic a evropských programů požádal ekonomický odbor dne 4.12.2013 o provedení rozpočtové změny. Důvodem navrhované změny je převedení finančních prostředků z odboru investic a evropských programů na odbor ekonomický v celkové výši     6 555 955,45 Kč. Finanční prostředky nebudou vyčerpány na projekty "Domov Sněženka Jeseník - Rekonstrukce soc. zařízení a vodoléčby" a "Rozvoj služeb eGovernmentu" z úvěrového rámce na základě úvěrové smlouvy s Evropskou investiční bankou a budou vráceny zpět k dalšímu použití.</t>
  </si>
  <si>
    <t xml:space="preserve"> -Rozpočtová změna 586/13</t>
  </si>
  <si>
    <t>důvod: odbor investic a evropských programů požádal ekonomický odbor dne 5.12.2013 o provedení rozpočtové změny. Důvodem navrhované změny je snížení investiční dotace ze státního rozpočtu ČR na rok 2013 z Ministerstva práce a sociálních věcí ČR na projekt v rámci Integrovaného operačního programu "Transformace Vincentina Šternberk I. etapa" v celkové výši  2 691 200,- Kč pro Olomoucký kraj - limitka, Pokyn k nastavení rozpočtového limitu nebude do konce roku 2013 vystaven.</t>
  </si>
  <si>
    <t>Odbor investic a evropských programů - ROP</t>
  </si>
  <si>
    <t xml:space="preserve"> -Rozpočtová změna 587/13</t>
  </si>
  <si>
    <t>důvod: odbor školství, mládeže a tělovýchovy požádal ekonomický odbor dne 3.12.2013 o provedení rozpočtové změny. Důvodem navrhované změny je snížení neinvestiční dotace ze státního rozpočtu ČR na rok 2013 poskytnuté na základě rozhodnutí Ministerstva školství, mládeže a tělovýchovy ČR č.j.: MŠMT 18873-12/2013-28 ze dne 28.6.2013 na rozvojový program "Vybavení školských poradenských zařízení diagnostickými nástroji v roce 2013“ pro školy zřizované Olomouckým krajem v celkové výši 24 000,- Kč, nevyčerpané prostředky budou vráceny na účet Ministerstva školství, mládeže a tělovýchovy v prosinci 2013.</t>
  </si>
  <si>
    <t xml:space="preserve"> -Rozpočtová změna 588/13</t>
  </si>
  <si>
    <t>důvod: odbor školství, mládeže a tělovýchovy požádal ekonomický odbor dne 3.12.2013 o provedení rozpočtové změny. Důvodem navrhované změny je snížení neinvestiční dotace ze státního rozpočtu ČR na rok 2013 poskytnuté na základě rozhodnutí Ministerstva školství, mládeže a tělovýchovy ČR č.j.: MSMT 27/2013-200 na rozvojový program "Bezplatná výuka českého jazyka přizpůsobená potřebám žáků - cizinců z tzv. třetích zemí" v celkové výši 29 345,20 Kč, nevyčerpané prostředky budou vráceny na účet Ministerstva školství, mládeže a tělovýchovy v prosinci 2013.</t>
  </si>
  <si>
    <t xml:space="preserve"> -Rozpočtová změna 589/13</t>
  </si>
  <si>
    <t>důvod: odbor školství, mládeže a tělovýchovy požádal ekonomický odbor dne 3.12.2013 o provedení rozpočtové změny. Důvodem navrhované změny je snížení neinvestiční dotace ze státního rozpočtu ČR na rok 2013 poskytnuté na základě rozhodnutí Ministerstva školství, mládeže a tělovýchovy ČR č.j.: MSMT-819/2013-200 ze dne 14.2.2013 na rozvojový program "Zajištění bezplatné přípravy k začlenění do základního vzdělávání osob se státní příslušností jiného členského státu Evropské unie" v celkové výši 14 502,- Kč, nevyčerpané prostředky budou vráceny na účet Ministerstva školství, mládeže a tělovýchovy v prosinci 2013.</t>
  </si>
  <si>
    <t xml:space="preserve"> -Rozpočtová změna 590/13</t>
  </si>
  <si>
    <t>důvod: odbor školství, mládeže a tělovýchovy požádal ekonomický odbor dne 3.12.2013 o provedení rozpočtové změny. Důvodem navrhované změny je snížení neinvestiční dotace ze státního rozpočtu ČR na rok 2013 poskytnuté na základě rozhodnutí Ministerstva školství, mládeže a tělovýchovy ČR č.j.: MSMT 8300-7/2013-22 na rozvojový program "Kompenzační učební pomůcky pro žáky se zdravotním postižením v roce 2013“ ve výši      5 843,- Kč, nevyčerpané prostředky budou vráceny na účet Ministerstva školství, mládeže a tělovýchovy v prosinci 2013.</t>
  </si>
  <si>
    <t xml:space="preserve"> -Rozpočtová změna 591/13</t>
  </si>
  <si>
    <t>důvod: odbor školství, mládeže a tělovýchovy požádal ekonomický odbor dne 3.12.2013 o provedení rozpočtové změny. Důvodem navrhované změny je snížení neinvestiční dotace ze státního rozpočtu ČR na rok 2013 poskytnuté na základě rozhodnutí Ministerstva školství, mládeže a tělovýchovy ČR č.j.: 12 na rozvojový program "Podpora implementace etické výchovy do vzdělávání v základních školách a nižších ročnících víceletých gymnázii“ v celkové výši 31 000,- Kč, nevyčerpané prostředky budou vráceny na účet Ministerstva školství, mládeže a tělovýchovy v prosinci 2013.</t>
  </si>
  <si>
    <t xml:space="preserve"> -Rozpočtová změna 592/13</t>
  </si>
  <si>
    <t>důvod: odbor školství, mládeže a tělovýchovy požádal ekonomický odbor dne 5.12.2013 o provedení rozpočtové změny. Důvodem navrhované změny je snížení neinvestiční dotace ze státního rozpočtu ČR na rok 2013 poskytnuté na základě rozhodnutí Ministerstva školství, mládeže a tělovýchovy ČR č.j.: 16235-11/2013-3 na projekt "Podpora škol, které realizují inkluzívní vzdělávání a vzdělávání žáků se znevýhodněním v roce 2013" v celkové výši 269 965,81 Kč, nevyčerpané prostředky budou vráceny na účet Ministerstva školství, mládeže a tělovýchovy v prosinci 2013.</t>
  </si>
  <si>
    <t xml:space="preserve"> -Rozpočtová změna 593/13</t>
  </si>
  <si>
    <t xml:space="preserve">důvod: odbor školství, mládeže a tělovýchovy požádal ekonomický odbor dne 5.12.2013 o provedení rozpočtové změny. Důvodem navrhované změny je snížení neinvestiční dotace ze státního rozpočtu ČR na rok 2013 poskytnuté na základě rozhodnutí Ministerstva školství, mládeže a tělovýchovy ČR na program "Podpora sociálně znevýhodněných romských žáků středních škol a studentů vyšší odborných škol na září až prosinec 2013“ v celkové výši 285 456,- Kč, nevyčerpané prostředky budou vráceny na účet Ministerstva školství, mládeže a tělovýchovy v prosinci 2013. </t>
  </si>
  <si>
    <t xml:space="preserve"> -Rozpočtová změna 594/13</t>
  </si>
  <si>
    <t>důvod: odbor investic a evropských programů požádal ekonomický odbor dne 5.12.2013 o provedení rozpočtové změny. Důvodem navrhované změny je převedení finančních prostředků z odboru investic a evropských programů na odbor ekonomický v celkové výši 11 809 754,08 Kč. Finanční prostředky nebudou vyčerpány na projekty "Realizace energeticky úsporných opatření" v rámci Operačního programu Životního prostředí z úvěrového rámce na základě úvěrové smlouvy s Evropskou investiční bankou a budou vráceny zpět k dalšímu použití.</t>
  </si>
  <si>
    <t xml:space="preserve"> -Rozpočtová změna 595/13</t>
  </si>
  <si>
    <t xml:space="preserve">důvod: odbor investic a evropských programů požádal ekonomický odbor dne 5.12.2013 o provedení rozpočtové změny. Důvodem navrhované změny je snížení investiční dotace od Regionální rady regionu soudržnosti Střední Morava na rok 2013 na projekt v oblasti sociální "Domov seniorů POHODA Chválkovice - rekonstrukce budovy B" v rámci ROP Střední Morava ve výši 5 250 000,- Kč. </t>
  </si>
  <si>
    <t>4223 - Invest. přijaté transfery od region. rad</t>
  </si>
  <si>
    <t xml:space="preserve"> -Rozpočtová změna 596/13</t>
  </si>
  <si>
    <t>důvod: odbor investic a evropských programů požádal ekonomický odbor dne 6.12.2013 o provedení rozpočtové změny. Důvodem navrhované změny je převedení finančních prostředků z odboru investic a evropských programů na odbor ekonomický v celkové výši 10 406 721,53 Kč. Finanční prostředky nebudou vyčerpány na projekty "II/447, II/446, III/44621 Pňovice - průtah" a "Uničov - Šternberk - II/444" v rámci ROP Střední Morava z úvěrového rámce na základě úvěrové smlouvy s Evropskou investiční bankou a budou vráceny zpět k dalšímu použití.</t>
  </si>
  <si>
    <t>ORJ - 50</t>
  </si>
  <si>
    <t xml:space="preserve"> -Rozpočtová změna 597/13</t>
  </si>
  <si>
    <t>důvod: odbor investic a evropských programů požádal ekonomický odbor dne 6.12.2013 o provedení rozpočtové změny. Důvodem navrhované změny je převedení finančních prostředků z odboru investic a evropských programů na odbor ekonomický v celkové výši      9 253 858,57 Kč. Finanční prostředky nebudou vyčerpány na projekt "Podpora technického vybavení dílen - 2. část" v rámci ROP Střední Morava z úvěrového rámce na základě úvěrové smlouvy s Evropskou investiční bankou a budou vráceny zpět k dalšímu použití.</t>
  </si>
  <si>
    <t xml:space="preserve"> -Rozpočtová změna 598/13</t>
  </si>
  <si>
    <t xml:space="preserve">důvod: neinvestiční dotace ze státního rozpočtu ČR na rok 2013, poskytnutá na základě rozhodnutí Ministerstva financí ČR č.j.: MF-108686/2013/12-1201 ze dne 2.12.2013 ve výši 458 513,41 Kč na úhradu doložených nákladů spojených s činností uvedenou v § 45 odst. 1 zákona č. 258/2000 Sb., o ochraně veřejného zdraví za III. čtvrtletí 2013 (náklady spojené s preventivními opatřeními zabraňujícími vzniku, rozvoji a šíření onemocnění tuberkulózou). </t>
  </si>
  <si>
    <t>5901 - Nespecifikované rezervy</t>
  </si>
  <si>
    <t xml:space="preserve"> -Rozpočtová změna 599/13</t>
  </si>
  <si>
    <t>důvod: neinvestiční dotace ze státního rozpočtu ČR na rok 2013 poskytnutá na základě dopisu Ministerstva práce a sociálních věcí ČR č.j.: 2013/66974-824 ze dne 17.10.2013 ve výši 367 089,- Kč pro příspěvkovou organizaci Olomouckého kraje Domov důchodců Šumperk na financování projektu "Podpora vzdělávání a procesů v sociálních službách Domova Důchodců Šumperk" v rámci Operačního programu Lidské zdroje a zaměstnanost.</t>
  </si>
  <si>
    <t xml:space="preserve"> -Rozpočtová změna 600/13</t>
  </si>
  <si>
    <t>důvod: neinvestiční dotace ze státního rozpočtu ČR na rok 2013 poskytnutá na základě dopisu Ministerstva práce a sociálních věcí ČR č.j.: 2013/72420-824 ze dne 11.11.2013 ve výši 259 577,- Kč pro příspěvkovou organizaci Olomouckého kraje Domov Paprsek Olšany na financování projektu "Paprsek vzdělávání pro naše zaměstnance" v rámci Operačního programu Lidské zdroje a zaměstnanost.</t>
  </si>
  <si>
    <t xml:space="preserve"> -Rozpočtová změna 601/13</t>
  </si>
  <si>
    <t>důvod: investiční dotace ze státního rozpočtu ČR na rok 2012 poskytnutá na základě rozhodnutí Ministerstva financí ČR  č. j.: MF-105871/2013/12-1202 ze dne 28.11.2013 v celkové výši 361 010,- Kč k refundaci výdajů spojených s výkupem pozemků pod komunikacemi II. a III. třídy.</t>
  </si>
  <si>
    <t>4211 - Invest. přijaté transfery z VPS SR</t>
  </si>
  <si>
    <t>Odbor majetkový a právní</t>
  </si>
  <si>
    <t>ORJ - 04</t>
  </si>
  <si>
    <t xml:space="preserve"> -Rozpočtová změna 602/13</t>
  </si>
  <si>
    <t>důvod: odbor investic a evropských programů požádal ekonomický odbor dne 2.12.2013 o provedení rozpočtové změny. Důvodem navrhované změny je zvýšení finančních prostředků Olomouckého kraje v celkové výši 9 082,80 Kč. Finanční prostředky byly poukázány na účet Olomouckého kraje jako zapojení přijatých sankčních plateb a budou použity na financování globálních grantů "Zvyšování kvality ve vzdělávání v Olomouckém kraji" a "Rovné příležitostí dětí a žáků, včetně dětí a žáků se speciálními vzdělávacími potřebami v Olomouckém kraji" v rámci Operačního programu Vzdělávání pro konkurenceschopnost.</t>
  </si>
  <si>
    <t>ORJ - 56</t>
  </si>
  <si>
    <t>ORJ - 57</t>
  </si>
  <si>
    <t xml:space="preserve"> -Rozpočtová změna 603/13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</si>
  <si>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</si>
  <si>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6.12.2013 o provedení rozpočtové změny. Důvodem navrhované změny je převedení finančních prostředků z odboru ekonomického na odbor sociálních věcí ve výši 140 600,- Kč a na odbor zdravotnictví ve výši 443 840,- Kč. Finanční prostředky ze státní dotace budou použity k zajištění výplaty státního příspěvku pro zřizovatele zařízení pro děti vyžadující okamžitou pomoc (příspěvkové organizace Dětské centrum Ostrůvek, Olomouc, Dětské centrum Pavučinka Šumperk a Středisko sociální prevence Olomouc) podle § 42g a násl. zákona č. 359/1999 Sb., o sociálně - právní ochraně dětí na období listopad 2013.</t>
  </si>
  <si>
    <t xml:space="preserve"> -Rozpočtová změna 604/13</t>
  </si>
  <si>
    <t>důvod: odbor sociálních věcí požádal ekonomický odbor dne 6.12.2013 o provedení rozpočtové změny. Důvodem navrhované změny je převedení finančních prostředků z odboru sociálních věcí do rezervy Olomouckého kraje ve výši 3 533 569,15 Kč. Finanční prostředky nevyčerpané v rámci rezervy pro příspěvkové organizace v sociální oblasti nebudou použity a budou vráceny do rozpočtu Olomouckého kraje k dalšímu použití.</t>
  </si>
  <si>
    <t xml:space="preserve"> -Rozpočtová změna 605/13</t>
  </si>
  <si>
    <t>důvod: odbor sociálních věcí požádal ekonomický odbor dne 5.12.2013 o provedení rozpočtové změny. Důvodem navrhované změny je převedení finančních prostředků z odboru sociálních věcí na odbor ekonomický ve výši 370 376,- Kč. Finanční prostředky ze státní dotace nebudou použity k zajištění výplaty státního příspěvku pro zřizovatele zařízení pro děti vyžadující okamžitou pomoc Fond ohrožených dětí, občanské sdružení, Praha, podle § 42g a násl. zákona č. 359/1999 Sb., o sociálně - právní ochraně dětí.</t>
  </si>
  <si>
    <t xml:space="preserve"> -Rozpočtová změna 606/13</t>
  </si>
  <si>
    <t>druh rozpočtové změny: vnitřní rozpočtová změna - přesun mezi jednotlivými položkami, paragrafy v rámci odboru informačních technologií</t>
  </si>
  <si>
    <t>důvod: odbor informačních technologií požádal ekonomický odbor dne 2.12.2013 o provedení rozpočtové změny. Důvodem navrhované změny je přesun finančních prostředků v rámci odboru informačních technologií ve výši 170 053,- Kč. Finanční prostředky budou použity na úhradu nákladů na položce 5169 - Nákup ostatních služeb.</t>
  </si>
  <si>
    <t>Odbor informačních technologií</t>
  </si>
  <si>
    <t>ORJ - 06</t>
  </si>
  <si>
    <t xml:space="preserve"> -Rozpočtová změna 607/13</t>
  </si>
  <si>
    <t>druh rozpočtové změny: vnitřní rozpočtová změna - přesun mezi jednotlivými položkami, paragrafy v rámci odboru zdravotnictví</t>
  </si>
  <si>
    <t xml:space="preserve"> -Rozpočtová změna 608/13</t>
  </si>
  <si>
    <t>důvod: odbor investic a evropských programů požádal ekonomický odbor dne 5.12.2013 o provedení rozpočtové změny. Důvodem navrhované změny je přesun finančních prostředků v rámci odboru investic a evropských programů ve výši 8 000,- Kč. Finanční prostředky budou použity na úhradu nákladů na přípravu projektu v oblasti dopravy "III/3679 Čechůvky - Kralice na Hané" v rámci ROP Střední Morava.</t>
  </si>
  <si>
    <t xml:space="preserve"> -Rozpočtová změna 609/13</t>
  </si>
  <si>
    <t>důvod: odbor investic a evropských programů požádal ekonomický odbor dne 6.12.2013 o provedení rozpočtové změny. Důvodem navrhované změny je přesun finančních prostředků v rámci odboru investic a evropských programů ve výši 500 000,- Kč. Finanční prostředky budou použity na financování investiční akce v sociální oblasti "Nové Zámky - poskytovatel sociálních služeb - výměna oken a rekonstrukce venkovního omítkového pláště".</t>
  </si>
  <si>
    <t>ORJ - 17</t>
  </si>
  <si>
    <t xml:space="preserve"> -Rozpočtová změna 610/13</t>
  </si>
  <si>
    <t>důvod: odbor investic a evropských programů požádal ekonomický odbor dne 6.12.2013 o provedení rozpočtové změny. Důvodem navrhované změny je převedení finančních prostředků z odboru investic a evropských programů na odbor ekonomický v celkové výši           1 379 860,- Kč. Finanční prostředky nebudou vyčerpány na investiční projekty v oblasti sociální a kultury z úvěrového rámce u Komerční banky, a. s., a budou vráceny zpět k dalšímu použití.</t>
  </si>
  <si>
    <t xml:space="preserve"> -Rozpočtová změna 611/13</t>
  </si>
  <si>
    <t>důvod: odbor investic a evropských programů požádal ekonomický odbor dne 6.12.2013 o provedení rozpočtové změny. Důvodem navrhované změny je převedení finančních prostředků z odboru investic a evropských programů na odbor ekonomický ve výši 5 683,- Kč. Finanční prostředky nebudou vyčerpány na investiční projekt v oblasti dopravy "II/315 a III/31527 Zábřeh na Moravě - okružní křižovatka ul. Postřelmovská, Čsl. armády", a budou vráceny zpět k dalšímu použití.</t>
  </si>
  <si>
    <t xml:space="preserve"> -Rozpočtová změna 612/13</t>
  </si>
  <si>
    <t>důvod: odbor investic a evropských programů požádal ekonomický odbor dne 6.12.2013 o provedení rozpočtové změny. Důvodem navrhované změny je převedení finančních prostředků z odboru investic a evropských programů na odbor ekonomický v celkové výši 11 324 650,- Kč. Finanční prostředky nebudou vyčerpány na projekty "Realizace energeticky úsporných opatření" v rámci Operačního programu Životního prostředí z úvěrového rámce na základě úvěrové smlouvy s Evropskou investiční bankou a budou vráceny zpět k dalšímu použití.</t>
  </si>
  <si>
    <t xml:space="preserve"> -Rozpočtová změna 613/13</t>
  </si>
  <si>
    <t>důvod: odbor investic a evropských programů požádal ekonomický odbor dne 5.12.2013 o provedení rozpočtové změny. Důvodem navrhované změny je převedení finančních prostředků z odboru investic a evropských programů na odbor ekonomický v celkové výši       9 700 885,34 Kč. Finanční prostředky nebudou vyčerpány na projekty v oblasti sociální a cestovního ruchu z úvěrového rámce na základě úvěrové smlouvy s Evropskou investiční bankou a z úvěrového rámce u Komerční banky, a. s., a budou vráceny zpět k dalšímu použití.</t>
  </si>
  <si>
    <t>50 - Výdaje na platy, ost. platby za pr. práci a poj.</t>
  </si>
  <si>
    <t xml:space="preserve"> -Rozpočtová změna 614/13</t>
  </si>
  <si>
    <t>druh rozpočtové změny: vnitřní rozpočtová změna - přesun mezi jednotlivými položkami, paragrafy a odbory ekonomickým a kancelář ředitele</t>
  </si>
  <si>
    <t>důvod: kancelář ředitele požádala ekonomický odbor dne 5.12.2013 o provedení rozpočtové změny. Důvodem navrhované změny je převedení finančních prostředků z rezervy Olomouckého kraje na odbor kancelář ředitele v celkové výši 2 000 000,- Kč a přesun v rámci odboru kancelář ředitele v celkové výši 1 600 000,- Kč. Finanční prostředky budou použity na posílení platů zaměstnanců krajského úřadu včetně zákonných odvodů zaměstnavatele.</t>
  </si>
  <si>
    <t>Kancelář ředitele</t>
  </si>
  <si>
    <t>ORJ - 03</t>
  </si>
  <si>
    <t xml:space="preserve"> -Rozpočtová změna 615/13</t>
  </si>
  <si>
    <t>důvod: odbor investic a evropských programů požádal ekonomický odbor dne 4.12.2013 o provedení rozpočtové změny. Důvodem navrhované změny je snížení neinvestiční dotace z Ministerstva práce a sociálních věcí na spolufinancování projektu "Zajištění integrace příslušníků romských komunit" v rámci Operačního programu Lidské zdroje a zaměstnanost v celkové výši 1 444 430,03 Kč, prostředky budou vráceny na účet poskytovatele.</t>
  </si>
  <si>
    <t>54 - Neinvestiční transfery obyvatelstvu</t>
  </si>
  <si>
    <t xml:space="preserve"> -Rozpočtová změna 616/13</t>
  </si>
  <si>
    <t>důvod: odbor investic a evropských programů požádal ekonomický odbor dne 9.12.2013 o provedení rozpočtové změny. Důvodem navrhované změny je převedení finančních prostředků z odboru investic a evropských programů na odbor ekonomický v celkové výši      5 459 600,- Kč. Finanční prostředky nebudou vyčerpány na projekty "Realizace energeticky úsporných opatření" v rámci Operačního programu Životního prostředí z úvěrového rámce na základě úvěrové smlouvy s Evropskou investiční bankou a budou vráceny zpět k dalšímu použití.</t>
  </si>
  <si>
    <t xml:space="preserve"> -Rozpočtová změna 617/13</t>
  </si>
  <si>
    <t>důvod: neinvestiční dotace ze státního rozpočtu ČR na rok 2013 poskytnutá na základě dopisu Ministerstva práce a sociálních věcí ČR č.j.: 2013/78191-824 ze dne 9.12.2013 ve výši 420 444,- Kč pro příspěvkovou organizaci Olomouckého kraje Nové Zámky - poskytovatel sociálních služeb na financování projektu "Vzdělávání v Nových Zámcích, aneb buďme lepší!" v rámci Operačního programu Lidské zdroje a zaměstnanost.</t>
  </si>
  <si>
    <t xml:space="preserve"> -Rozpočtová změna 618/13</t>
  </si>
  <si>
    <t>důvod: odbor investic a evropských programů požádal ekonomický odbor dne 10.12.2013 o provedení rozpočtové změny. Důvodem navrhované změny je zapojení finančních prostředků do rozpočtu Olomouckého kraje v celkové výši 2 407 634,49 Kč. Finanční prostředky byly poukázány na účet Olomouckého kraje z Ministerstva školství, mládeže a tělovýchovy ČR jako neinvestiční dotace na financování projektu "Inovace výuky československých a českých dějin 20. století na středních školách v Olomouckém a Moravskoslezském kraji" v rámci Operačního programu Vzdělávání pro konkurenceschopnost.</t>
  </si>
  <si>
    <t>ORJ - 69</t>
  </si>
  <si>
    <t xml:space="preserve"> -Rozpočtová změna 619/13</t>
  </si>
  <si>
    <t>důvod: odbor školství, mládeže a tělovýchovy požádal ekonomický odbor dne 9.12.2013 o provedení rozpočtové změny. Důvodem navrhované změny je zapojení finančních prostředků do rozpočtu Olomouckého kraje v celkové výši 22 599 688,- Kč. Finanční prostředky byly poukázány na účet Olomouckého kraje z Ministerstva školství, mládeže a tělovýchovy ČR jako investiční a neinvestiční dotace na financování projektu "Podpora technického a přírodovědného vzdělávání v Olomouckém kraji" v rámci Operačního programu Vzdělávání pro konkurenceschopnost.</t>
  </si>
  <si>
    <t>ORJ - 75</t>
  </si>
  <si>
    <t>6356 - Jiné investiční transfery zřízeným PO</t>
  </si>
  <si>
    <t xml:space="preserve"> -Rozpočtová změna 620/13</t>
  </si>
  <si>
    <t>důvod: kancelář hejtmana požádala ekonomický odbor dne 11.12.2013 o provedení rozpočtové změny. Důvodem navrhované změny je snížení neinvestiční dotace ze státního rozpočtu ČR na rok 2013 poskytnuté na základě rozhodnutí Ministerstva vnitra ČR č.j. MV-9352-41/PO-IZS-2013 ve výši 491 511,- Kč na výdaje jednotek sborů dobrovolných hasičů obcí na rok 2013, nevyčerpané prostředky budou vráceny na účet Ministerstva vnitra.</t>
  </si>
  <si>
    <t xml:space="preserve"> -Rozpočtová změna 621/13</t>
  </si>
  <si>
    <t>důvod: odbor investic a evropských programů požádal ekonomický odbor dne 11.12.2013 o provedení rozpočtové změny. Důvodem navrhované změny je zapojení dotace z Ministerstva školství, mládeže a tělovýchovy ČR v celkové výši 204 952,27 Kč. Finanční prostředky  budou použity na financování globálního grantu "Zvyšování kvality ve vzdělávání v Olomouckém kraji II" v rámci Operačního programu Vzdělávání pro konkurenceschopnost.</t>
  </si>
  <si>
    <t xml:space="preserve"> -Rozpočtová změna 622/13</t>
  </si>
  <si>
    <t>důvod: odbor investic a evropských programů požádal ekonomický odbor dne 11.12.2013 o provedení rozpočtové změny. Důvodem navrhované změny je zapojení dotace z Ministerstva školství, mládeže a tělovýchovy ČR v celkové výši 1 783 744,15 Kč. Finanční prostředky budou použity na financování globálního grantu "Další vzdělávání pracovníků škol a školských zařízení v Olomouckém kraji II" v rámci Operačního programu Vzdělávání pro konkurenceschopnost.</t>
  </si>
  <si>
    <t>důvod: ekonomický odbor požádal  dne 2.12.2013 o provedení rozpočtové změny. Důvodem navrhované změny je zapojení finančních prostředků do rozpočtu Olomouckého kraje ve výši 279 886,46 Kč. Finanční prostředky budou zapojeny jako odvod z investičního fondu příspěvkové organizace Správa silnic Olomouckého kraje po vyúčtování investiční akce, na základě usnesení Rady Olomouckého kraje ze dne 12.12.2013 (bod 2.2).</t>
  </si>
  <si>
    <t>důvod: odbor školství, mládeže a tělovýchovy požádal ekonomický odbor dne 3.12.2013 o provedení rozpočtové změny. Důvodem navrhované změny je zapojení finančních prostředků do rozpočtu Olomouckého kraje ve výši 100 000,- Kč. Finanční prostředky budou zapojeny jako odvod z investičního fondu příspěvkové organizace Olomouckého kraje Slovanské gymnázium, Olomouc, prostředky budou použity na posílení neinvestičního příspěvku na provoz, na základě usnesení Rady Olomouckého kraje ze dne 12.12.2013 (bod 2.2).</t>
  </si>
  <si>
    <t>důvod: odbor zdravotnictví požádal ekonomický odbor dne 5.12.2013 o provedení rozpočtové změny. Důvodem navrhované změny je přesun finančních prostředků v rámci odboru zdravotnictví ve výši 20 000,- Kč. Finanční prostředky budou použity na poskytnutí příspěvku Relax centru Kolštejn na pořádání Sauna Herbal Cupu, na základě usnesení Rady Olomouckého kraje ze dne 12.12.2013 (bod 9.3).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</si>
</sst>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0,000"/>
    <numFmt numFmtId="166" formatCode="00000000"/>
    <numFmt numFmtId="167" formatCode="00000000000"/>
  </numFmts>
  <fonts count="26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0" fontId="6" fillId="0" borderId="0" xfId="1" applyFont="1"/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0" fontId="7" fillId="0" borderId="0" xfId="1" applyFont="1" applyBorder="1"/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6" fillId="0" borderId="0" xfId="1" applyFont="1" applyFill="1"/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0" fillId="0" borderId="0" xfId="1" applyNumberFormat="1" applyFont="1" applyAlignment="1">
      <alignment horizontal="right"/>
    </xf>
    <xf numFmtId="0" fontId="11" fillId="2" borderId="2" xfId="1" applyFont="1" applyFill="1" applyBorder="1"/>
    <xf numFmtId="3" fontId="11" fillId="2" borderId="2" xfId="1" applyNumberFormat="1" applyFont="1" applyFill="1" applyBorder="1"/>
    <xf numFmtId="0" fontId="12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3" fontId="6" fillId="0" borderId="0" xfId="1" applyNumberFormat="1" applyFont="1" applyAlignment="1">
      <alignment horizontal="right"/>
    </xf>
    <xf numFmtId="0" fontId="16" fillId="0" borderId="0" xfId="0" applyFont="1"/>
    <xf numFmtId="49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9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horizontal="center"/>
    </xf>
    <xf numFmtId="0" fontId="22" fillId="0" borderId="3" xfId="0" applyFont="1" applyBorder="1"/>
    <xf numFmtId="0" fontId="18" fillId="0" borderId="7" xfId="0" applyFont="1" applyBorder="1" applyAlignment="1"/>
    <xf numFmtId="4" fontId="18" fillId="0" borderId="3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18" fillId="0" borderId="8" xfId="0" applyFont="1" applyBorder="1"/>
    <xf numFmtId="4" fontId="18" fillId="0" borderId="3" xfId="0" applyNumberFormat="1" applyFont="1" applyBorder="1"/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1" fillId="0" borderId="0" xfId="0" applyFont="1" applyFill="1"/>
    <xf numFmtId="0" fontId="18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5" fillId="0" borderId="0" xfId="0" applyFont="1"/>
    <xf numFmtId="0" fontId="13" fillId="0" borderId="3" xfId="0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4" xfId="0" applyFont="1" applyFill="1" applyBorder="1"/>
    <xf numFmtId="4" fontId="13" fillId="0" borderId="5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5" fillId="0" borderId="0" xfId="0" applyFont="1" applyFill="1"/>
    <xf numFmtId="0" fontId="2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8" xfId="0" applyFont="1" applyFill="1" applyBorder="1"/>
    <xf numFmtId="4" fontId="18" fillId="0" borderId="3" xfId="0" applyNumberFormat="1" applyFont="1" applyFill="1" applyBorder="1"/>
    <xf numFmtId="0" fontId="7" fillId="0" borderId="0" xfId="0" applyFont="1" applyFill="1" applyAlignment="1">
      <alignment horizontal="justify" vertical="top" wrapText="1"/>
    </xf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18" fillId="0" borderId="7" xfId="0" applyFont="1" applyFill="1" applyBorder="1" applyAlignment="1"/>
    <xf numFmtId="4" fontId="18" fillId="0" borderId="3" xfId="0" applyNumberFormat="1" applyFont="1" applyFill="1" applyBorder="1" applyAlignment="1"/>
    <xf numFmtId="0" fontId="24" fillId="0" borderId="0" xfId="0" applyFont="1"/>
    <xf numFmtId="0" fontId="21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17" fillId="0" borderId="0" xfId="0" applyNumberFormat="1" applyFont="1" applyFill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166" fontId="5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/>
    <xf numFmtId="0" fontId="5" fillId="0" borderId="3" xfId="0" applyFont="1" applyBorder="1" applyAlignment="1">
      <alignment horizontal="center"/>
    </xf>
    <xf numFmtId="0" fontId="23" fillId="0" borderId="0" xfId="0" applyFont="1"/>
    <xf numFmtId="0" fontId="21" fillId="0" borderId="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0" fontId="17" fillId="0" borderId="0" xfId="0" applyFont="1" applyAlignment="1"/>
    <xf numFmtId="164" fontId="0" fillId="0" borderId="0" xfId="0" applyNumberFormat="1" applyBorder="1" applyAlignment="1">
      <alignment horizontal="center"/>
    </xf>
    <xf numFmtId="0" fontId="18" fillId="0" borderId="3" xfId="0" applyFont="1" applyFill="1" applyBorder="1" applyAlignment="1"/>
    <xf numFmtId="49" fontId="17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13" fillId="0" borderId="4" xfId="0" applyFont="1" applyBorder="1"/>
    <xf numFmtId="4" fontId="13" fillId="0" borderId="3" xfId="0" applyNumberFormat="1" applyFont="1" applyBorder="1" applyAlignment="1">
      <alignment wrapText="1"/>
    </xf>
    <xf numFmtId="0" fontId="22" fillId="0" borderId="0" xfId="0" applyFont="1" applyBorder="1"/>
    <xf numFmtId="4" fontId="18" fillId="0" borderId="0" xfId="0" applyNumberFormat="1" applyFont="1" applyBorder="1" applyAlignment="1"/>
    <xf numFmtId="167" fontId="5" fillId="0" borderId="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166" fontId="5" fillId="0" borderId="0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right" wrapText="1"/>
    </xf>
    <xf numFmtId="166" fontId="5" fillId="0" borderId="3" xfId="0" applyNumberFormat="1" applyFont="1" applyBorder="1" applyAlignment="1">
      <alignment horizontal="center"/>
    </xf>
    <xf numFmtId="4" fontId="0" fillId="0" borderId="0" xfId="0" applyNumberFormat="1"/>
    <xf numFmtId="0" fontId="13" fillId="0" borderId="3" xfId="0" applyFont="1" applyFill="1" applyBorder="1" applyAlignment="1"/>
    <xf numFmtId="0" fontId="21" fillId="0" borderId="7" xfId="0" applyFont="1" applyBorder="1" applyAlignment="1">
      <alignment horizontal="left"/>
    </xf>
    <xf numFmtId="0" fontId="0" fillId="0" borderId="0" xfId="0" applyBorder="1"/>
    <xf numFmtId="0" fontId="18" fillId="0" borderId="3" xfId="0" applyFont="1" applyBorder="1" applyAlignment="1"/>
    <xf numFmtId="1" fontId="5" fillId="0" borderId="5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1" fillId="0" borderId="9" xfId="0" applyFont="1" applyFill="1" applyBorder="1" applyAlignment="1">
      <alignment horizontal="left"/>
    </xf>
    <xf numFmtId="0" fontId="18" fillId="0" borderId="1" xfId="0" applyFont="1" applyFill="1" applyBorder="1"/>
    <xf numFmtId="0" fontId="13" fillId="0" borderId="4" xfId="0" applyFont="1" applyFill="1" applyBorder="1" applyAlignment="1">
      <alignment horizontal="center"/>
    </xf>
    <xf numFmtId="4" fontId="13" fillId="0" borderId="3" xfId="0" applyNumberFormat="1" applyFont="1" applyBorder="1"/>
    <xf numFmtId="0" fontId="13" fillId="0" borderId="4" xfId="0" applyFont="1" applyBorder="1" applyAlignment="1">
      <alignment horizontal="center"/>
    </xf>
    <xf numFmtId="0" fontId="18" fillId="0" borderId="0" xfId="0" applyFont="1" applyBorder="1"/>
    <xf numFmtId="4" fontId="18" fillId="0" borderId="0" xfId="0" applyNumberFormat="1" applyFont="1" applyBorder="1"/>
    <xf numFmtId="0" fontId="5" fillId="0" borderId="0" xfId="0" applyFont="1" applyBorder="1"/>
    <xf numFmtId="0" fontId="23" fillId="0" borderId="0" xfId="0" applyFont="1" applyBorder="1"/>
    <xf numFmtId="2" fontId="18" fillId="0" borderId="0" xfId="0" applyNumberFormat="1" applyFont="1" applyBorder="1" applyAlignment="1"/>
    <xf numFmtId="0" fontId="5" fillId="0" borderId="0" xfId="0" applyFont="1" applyFill="1" applyBorder="1"/>
    <xf numFmtId="0" fontId="23" fillId="0" borderId="0" xfId="0" applyFont="1" applyFill="1" applyBorder="1"/>
    <xf numFmtId="0" fontId="13" fillId="0" borderId="3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3" fillId="0" borderId="3" xfId="0" applyFont="1" applyFill="1" applyBorder="1"/>
    <xf numFmtId="4" fontId="13" fillId="0" borderId="3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4" fontId="13" fillId="0" borderId="3" xfId="0" applyNumberFormat="1" applyFont="1" applyFill="1" applyBorder="1"/>
    <xf numFmtId="0" fontId="22" fillId="0" borderId="0" xfId="0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0" fontId="17" fillId="0" borderId="0" xfId="0" applyFont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25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3" fillId="0" borderId="6" xfId="0" applyFont="1" applyBorder="1" applyAlignment="1">
      <alignment horizontal="left"/>
    </xf>
    <xf numFmtId="0" fontId="18" fillId="0" borderId="3" xfId="0" applyFont="1" applyBorder="1"/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/>
    <xf numFmtId="0" fontId="21" fillId="0" borderId="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85725</xdr:colOff>
      <xdr:row>1185</xdr:row>
      <xdr:rowOff>19051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36" name="Text Box 11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37" name="Text Box 11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38" name="Text Box 11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85725</xdr:colOff>
      <xdr:row>1186</xdr:row>
      <xdr:rowOff>19049</xdr:rowOff>
    </xdr:to>
    <xdr:sp macro="" textlink="">
      <xdr:nvSpPr>
        <xdr:cNvPr id="2839" name="Text Box 11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0" name="Text Box 2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1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2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3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4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5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6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7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8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49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0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1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2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3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4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5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6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7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8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59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0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1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2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3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4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5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6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7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8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69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0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1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2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3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4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5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6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7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8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79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0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1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2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3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4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5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6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7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8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89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0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1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2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3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4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5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6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7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8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899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0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1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2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3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4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5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6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7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8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09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0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1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2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3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4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5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6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7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8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19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0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1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2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3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4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5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6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7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8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29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0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1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2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3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4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5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6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7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8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39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0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1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2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3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4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5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6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7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8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49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0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1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2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3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4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5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6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7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8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59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0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1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2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3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4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5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6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7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8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69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0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1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2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3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4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5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6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7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8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79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0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1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2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3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4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5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6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7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8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89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0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1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2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3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4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5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6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7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8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2999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0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1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2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3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4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5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6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7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8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09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0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1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2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3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4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5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6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7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8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19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0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1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2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3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4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5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6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7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8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29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0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1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2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3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4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5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6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7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8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39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0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1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2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3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4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5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6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7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8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49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0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1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2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3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4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5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6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7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8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59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0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1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2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3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4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5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6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7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8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69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0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1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2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3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4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5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6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7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8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79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0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1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2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3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4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5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6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7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8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89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0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1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2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3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4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5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6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7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8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099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0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1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2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3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4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5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6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7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8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09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0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1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2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3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4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5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6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7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8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19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0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1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2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3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4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5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6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7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8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29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0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1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2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3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4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5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6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7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8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39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0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1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2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3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4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5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6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7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8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49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0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1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2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3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4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5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6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7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8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59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0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1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2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3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4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5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6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7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8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69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0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1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2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3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4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5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6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7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8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79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0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1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2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3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4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5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6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7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8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89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0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1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2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3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4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5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6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7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8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199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0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1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2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3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4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5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6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7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8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09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0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1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2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3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4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5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6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7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8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19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0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1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2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3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4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5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6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7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8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29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0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1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2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3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4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5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6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7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8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39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0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1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2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3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4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5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6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7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8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49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0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1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2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3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4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5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6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7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8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59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0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1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2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3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4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5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6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7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8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69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0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1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2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3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4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5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6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7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8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79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0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1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2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3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4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5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6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7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8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89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0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1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2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3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4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5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6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7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8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299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0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1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2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3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4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5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6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7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8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09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0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1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2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3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4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5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6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7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8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19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0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1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2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3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4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5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6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7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8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29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0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1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2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3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4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5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6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7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8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39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0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1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2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3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4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5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6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7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8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49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0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1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2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3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4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5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6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7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8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59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0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1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2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3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4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5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6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7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8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69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0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1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2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3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4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5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6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7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8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79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0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1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2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3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4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5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6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7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8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89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0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1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2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3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4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5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6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7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8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399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0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1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2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3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4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5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6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7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8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09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0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1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2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3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4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5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6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7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8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19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0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1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2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3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4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5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6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7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8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29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0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1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2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3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4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5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6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7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8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39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0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1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2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3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4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5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6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7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8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49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0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1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2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3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4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5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6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7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8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59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0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1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2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3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4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5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6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7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8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69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0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1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2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3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4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5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6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7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8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79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0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1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2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3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4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5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6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7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8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89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0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1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2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3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4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5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6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7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8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499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0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1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2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3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4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5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6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7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8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09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0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1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2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3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4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5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6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7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8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19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0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1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2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3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4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5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6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7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8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29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0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1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2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3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4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5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6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7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8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39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0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1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2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3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4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5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6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7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8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49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0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1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2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3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4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5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6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7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8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59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0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1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2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3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4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5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6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7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8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69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0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1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2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3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4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5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6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7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8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79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0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1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2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3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4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5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6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7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8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89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0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1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2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3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4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5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6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7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8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599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0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1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2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3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4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5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6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7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8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09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0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1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2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3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4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5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6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7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8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19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0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1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2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3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4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5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6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7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8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29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0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1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2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3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4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5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6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7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8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39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0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1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2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3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4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5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6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7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8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49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0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1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2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3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4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5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6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7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8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59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0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1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2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3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4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5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6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7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8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69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0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1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2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3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4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5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6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7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8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79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0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1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2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3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4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5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6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7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8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89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0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1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2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3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4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5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6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7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8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699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0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1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2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3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4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5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6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7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8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09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0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1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2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3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4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5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6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7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8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19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0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1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2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3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4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5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6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7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8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29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0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1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2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3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4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5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6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7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8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39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0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1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2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3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4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5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6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7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8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49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0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1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2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3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4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5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6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7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8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59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0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1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2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3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4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5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6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7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8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69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0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1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2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3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4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5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6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7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8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79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0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1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2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3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4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5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6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7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8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89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0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1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2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3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4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5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6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7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8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799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0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1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2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3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4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5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6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7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8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09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0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1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2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3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4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5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6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7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8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19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0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1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2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3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4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5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6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7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8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29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0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1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2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3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4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5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6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7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8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39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0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1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2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3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4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5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6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7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8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49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0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1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2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3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4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5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6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7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8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59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0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1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2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3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4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5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6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7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8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69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0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1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2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3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4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5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6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7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8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79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0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1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2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3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4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5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6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7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8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89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0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1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2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3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4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5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6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7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8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899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0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1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2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3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4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5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6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7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8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09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0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1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2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3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4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5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6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7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8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19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0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1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2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3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4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5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6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7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8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29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0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1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2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3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4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5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6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7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8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39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0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1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2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3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4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5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6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7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8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49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0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1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2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3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4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5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6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7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8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59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0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1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2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3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4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5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6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7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8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69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0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1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2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3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4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5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6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7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8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79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0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1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2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3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4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5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6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7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8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89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0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1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2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3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4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5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6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7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8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3999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0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1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2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3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4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5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6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7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8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09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0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1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2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3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4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5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6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7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8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19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0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1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2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3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4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5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6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7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8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29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0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1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2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3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4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5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6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7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8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39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0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1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2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3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4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5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6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7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8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49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0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1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2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3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4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5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6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7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8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59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0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1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2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3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4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5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6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7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8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69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0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1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2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3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4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5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6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7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8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79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0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1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2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3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4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5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6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7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8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89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0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1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2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3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4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5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6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7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8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099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0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1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2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3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4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5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6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7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8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09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0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1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2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3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4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5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6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7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8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19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0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1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2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3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4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5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6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7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8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29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0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1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2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3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4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5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6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7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8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39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0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1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2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3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4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5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6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7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8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49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0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1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2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3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4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5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6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7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8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59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0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1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2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3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4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5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6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7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8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69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0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1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2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3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4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5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6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7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8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79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0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1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2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3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4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5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6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7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8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89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0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1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2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3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4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5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6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7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8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199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0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1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2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3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4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5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6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7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8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09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0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1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2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3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4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5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6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7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8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19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0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1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2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3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4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5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6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7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8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29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0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1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2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3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4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5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6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7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8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39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0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1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2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3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4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5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6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7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8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49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0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1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2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3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4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5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6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7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8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59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0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1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2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3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4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5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6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7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8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69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0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1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2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3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4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5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6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7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8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79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0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1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2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3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4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5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6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7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8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89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0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1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2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3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4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5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6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7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8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299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0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1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2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3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4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5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6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7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8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09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0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1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2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3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4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5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6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7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8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19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0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1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2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3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4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5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6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7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8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29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0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1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2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3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4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5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6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7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8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39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0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1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2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3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4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5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6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7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8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49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0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1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2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3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4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5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6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7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8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59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0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1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2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3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4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5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6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7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8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69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0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1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2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3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4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5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6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7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8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79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0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1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2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3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4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5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6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7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8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89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0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1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2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3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4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5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6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7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8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399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0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1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2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3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4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5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6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7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8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09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0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1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2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3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4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5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6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7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8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19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0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1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2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3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4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5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6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7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8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29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0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1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2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3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4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5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6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7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8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39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0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1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2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3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4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5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6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7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8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49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0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1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2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3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4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5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6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7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8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59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0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1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2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3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4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5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6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7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8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69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0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1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2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3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4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5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6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7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8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79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0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1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2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3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4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5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6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7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8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89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0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1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2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3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4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5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6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7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8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499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0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1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2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3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4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5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6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7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8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09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0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1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2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3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4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5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6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7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8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19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0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1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2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3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4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5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6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7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8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29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0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1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2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3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4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5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6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7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8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39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0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1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2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3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4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5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6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7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8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49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0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1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2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3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4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5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6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7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8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59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0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1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2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3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4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5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6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7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8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69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0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1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2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3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4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5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6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7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8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79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0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1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2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3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4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5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6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7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8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89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0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1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2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3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4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5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6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7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8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599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0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1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2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3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4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5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6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7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8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09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0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1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2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3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4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5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6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7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8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19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0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1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2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3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4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5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6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7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8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29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0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1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2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3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4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5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6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7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8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39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0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1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2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3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4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5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6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7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8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49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0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1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2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3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4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5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6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7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8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59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0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1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2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3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4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5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6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7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8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69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0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1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2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3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4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5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6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7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8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79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0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1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2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3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4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5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6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7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8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89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0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1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2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3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4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5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6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7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8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699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0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1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2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3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4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5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6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7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8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09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0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1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2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3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4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5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6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7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8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19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0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1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2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3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4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5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6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7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8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29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0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1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2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3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4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5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6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7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8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39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0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1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2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3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4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5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6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7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8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49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0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1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2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3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4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5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6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7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8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59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0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1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2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3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4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5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6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7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8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69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0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1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2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3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4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5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6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7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8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79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0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1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2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3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4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5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6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7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8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89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0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1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2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3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4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5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6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7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8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799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0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1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2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3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4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5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6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7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8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09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0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1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2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3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4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5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6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7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8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19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0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1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2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3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4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5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6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7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8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29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0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1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2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3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4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5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6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7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8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39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0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1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2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3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4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5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6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7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8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49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0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1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2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3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4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5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6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7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8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59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0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1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2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3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4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5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6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7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8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69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0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1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2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3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4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5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6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7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8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79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0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1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2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3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4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5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6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7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8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89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0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1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2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3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4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5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6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7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8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899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0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1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2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3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4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5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6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7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8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09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0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1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2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3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4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5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6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7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8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19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0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1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2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3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4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5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6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7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8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29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0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1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2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3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4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5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6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7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8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39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0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1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2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3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4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5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6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7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8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49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0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1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2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3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4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5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6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7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8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59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0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1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2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3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4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5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6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7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8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69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0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1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2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3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4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5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6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7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8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79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0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1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2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3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4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5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6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7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8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89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0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1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2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3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4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5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6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7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8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4999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0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1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2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3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4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5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6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7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8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09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0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1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2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3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4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5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6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7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8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19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0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1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2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3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4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5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6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7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8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29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0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1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2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3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4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5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6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7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8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39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0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1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2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3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4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5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6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7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8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49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0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1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2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3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4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5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6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7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8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59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0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1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2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3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4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5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6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7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8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69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0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1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2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3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4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5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6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7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8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79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0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1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2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3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4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5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6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7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8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89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0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1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2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3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4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5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6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7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8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099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0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1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2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3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4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5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6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7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8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09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0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1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2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3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4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5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6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7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8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19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0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1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2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3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4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5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6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7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8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29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0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1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2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3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4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5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6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7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8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39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0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1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2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3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4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5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6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7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8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49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0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1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2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3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4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5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6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7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8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59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0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1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2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3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4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5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6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7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8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69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0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1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2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3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4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5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6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7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8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79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0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1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2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3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4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5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6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7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8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89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0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1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2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3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4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5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6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7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8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199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0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1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2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3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4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5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6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7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8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09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0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1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2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3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4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5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6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7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8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19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0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1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2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3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4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5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6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7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8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29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0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1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2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3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4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5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6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7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8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39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0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1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2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3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4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5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6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7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8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49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0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1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2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3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4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5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6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7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8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59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0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1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2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3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4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5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6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7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8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69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0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1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2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3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4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5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6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7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8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79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0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1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2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3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4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5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6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7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8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89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0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1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2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3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4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5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6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7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8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299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0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1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2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3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4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5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6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7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8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09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0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1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2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3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4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5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6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7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8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19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0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1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2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3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4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5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6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7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8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29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0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1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2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3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4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5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6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7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8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39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0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1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2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3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4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5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6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7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8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49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0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1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2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3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4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5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6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7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8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59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0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1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2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3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4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5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6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7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8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69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0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1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2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3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4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5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6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7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8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79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0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1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2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3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4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5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6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7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8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89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0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1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2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3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4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5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6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7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8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399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0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1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2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3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4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5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6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7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8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09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0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1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2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3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4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5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6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7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8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19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0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1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2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3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4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5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6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7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8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29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0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1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2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3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4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5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6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7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8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39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0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1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2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3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4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5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6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7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8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49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0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1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2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3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4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5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6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7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8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59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0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1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2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3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4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5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6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7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8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69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0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1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2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3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4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5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6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7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8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79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0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1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2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3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4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5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6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7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8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89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0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1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2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3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4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5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6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7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8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499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0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1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2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3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4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5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6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7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8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09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0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1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2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3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4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5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6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7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8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19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0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1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2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3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4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5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6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7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8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29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0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1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2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3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4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5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6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7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8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39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0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1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2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3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4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5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6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7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8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49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0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1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2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3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4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5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6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7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8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59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0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1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2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3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4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5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6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7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8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69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0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1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2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3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4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5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6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7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8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79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0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1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2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3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4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5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6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7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8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89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0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1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2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3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4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5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6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7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8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599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0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1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2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3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4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5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6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7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8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09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0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1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2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3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4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5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6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7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8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19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0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1" name="Text Box 5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2" name="Text Box 5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3" name="Text Box 5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4" name="Text Box 5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5" name="Text Box 5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6" name="Text Box 5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7" name="Text Box 5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8" name="Text Box 5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29" name="Text Box 5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30" name="Text Box 5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1495</xdr:row>
      <xdr:rowOff>0</xdr:rowOff>
    </xdr:from>
    <xdr:to>
      <xdr:col>4</xdr:col>
      <xdr:colOff>85725</xdr:colOff>
      <xdr:row>1496</xdr:row>
      <xdr:rowOff>47626</xdr:rowOff>
    </xdr:to>
    <xdr:sp macro="" textlink="">
      <xdr:nvSpPr>
        <xdr:cNvPr id="5631" name="Text Box 5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3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4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5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6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7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7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7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1494</xdr:row>
      <xdr:rowOff>0</xdr:rowOff>
    </xdr:from>
    <xdr:to>
      <xdr:col>4</xdr:col>
      <xdr:colOff>85725</xdr:colOff>
      <xdr:row>1495</xdr:row>
      <xdr:rowOff>89038</xdr:rowOff>
    </xdr:to>
    <xdr:sp macro="" textlink="">
      <xdr:nvSpPr>
        <xdr:cNvPr id="567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4" name="Text Box 2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5" name="Text Box 2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6" name="Text Box 2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7" name="Text Box 2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8" name="Text Box 2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79" name="Text Box 2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0" name="Text Box 2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1" name="Text Box 2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2" name="Text Box 2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3" name="Text Box 2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4" name="Text Box 2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5" name="Text Box 2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6" name="Text Box 2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7" name="Text Box 2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8" name="Text Box 2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89" name="Text Box 2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0" name="Text Box 2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1" name="Text Box 2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2" name="Text Box 2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3" name="Text Box 2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4" name="Text Box 2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5" name="Text Box 2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6" name="Text Box 2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7" name="Text Box 2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8" name="Text Box 2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699" name="Text Box 2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0" name="Text Box 2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1" name="Text Box 2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2" name="Text Box 2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3" name="Text Box 2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4" name="Text Box 2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5" name="Text Box 2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6" name="Text Box 2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7" name="Text Box 2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8" name="Text Box 2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09" name="Text Box 2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0" name="Text Box 2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1" name="Text Box 2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2" name="Text Box 2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3" name="Text Box 2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4" name="Text Box 2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5" name="Text Box 2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6" name="Text Box 2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7" name="Text Box 2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8" name="Text Box 2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19" name="Text Box 2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0" name="Text Box 2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1" name="Text Box 2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2" name="Text Box 2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3" name="Text Box 2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4" name="Text Box 2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5" name="Text Box 2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6" name="Text Box 2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7" name="Text Box 2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8" name="Text Box 2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29" name="Text Box 2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0" name="Text Box 2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1" name="Text Box 2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2" name="Text Box 2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3" name="Text Box 2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4" name="Text Box 2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5" name="Text Box 2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6" name="Text Box 2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7" name="Text Box 2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8" name="Text Box 2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39" name="Text Box 2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0" name="Text Box 2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1" name="Text Box 2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2" name="Text Box 2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3" name="Text Box 2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4" name="Text Box 2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5" name="Text Box 2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6" name="Text Box 2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7" name="Text Box 2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8" name="Text Box 2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49" name="Text Box 2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0" name="Text Box 2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1" name="Text Box 2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2" name="Text Box 2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3" name="Text Box 2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4" name="Text Box 2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5" name="Text Box 2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6" name="Text Box 2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7" name="Text Box 2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8" name="Text Box 2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59" name="Text Box 2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0" name="Text Box 2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1" name="Text Box 2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2" name="Text Box 2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3" name="Text Box 2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4" name="Text Box 2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5" name="Text Box 2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6" name="Text Box 2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7" name="Text Box 2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8" name="Text Box 2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69" name="Text Box 2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0" name="Text Box 2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1" name="Text Box 2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2" name="Text Box 2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3" name="Text Box 2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4" name="Text Box 2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5" name="Text Box 2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6" name="Text Box 2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7" name="Text Box 2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8" name="Text Box 2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79" name="Text Box 2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0" name="Text Box 2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1" name="Text Box 2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2" name="Text Box 2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3" name="Text Box 2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4" name="Text Box 2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5" name="Text Box 2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6" name="Text Box 2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7" name="Text Box 2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8" name="Text Box 2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89" name="Text Box 2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0" name="Text Box 2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1" name="Text Box 2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2" name="Text Box 2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3" name="Text Box 2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4" name="Text Box 2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5" name="Text Box 2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6" name="Text Box 2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7" name="Text Box 2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8" name="Text Box 2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799" name="Text Box 2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0" name="Text Box 2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1" name="Text Box 2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2" name="Text Box 2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3" name="Text Box 2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4" name="Text Box 2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5" name="Text Box 2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6" name="Text Box 2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7" name="Text Box 2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8" name="Text Box 2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09" name="Text Box 2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0" name="Text Box 2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1" name="Text Box 2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2" name="Text Box 2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3" name="Text Box 2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4" name="Text Box 2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5" name="Text Box 2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6" name="Text Box 2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7" name="Text Box 2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8" name="Text Box 2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19" name="Text Box 2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0" name="Text Box 2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1" name="Text Box 2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2" name="Text Box 2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3" name="Text Box 2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4" name="Text Box 2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5" name="Text Box 2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6" name="Text Box 2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7" name="Text Box 2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8" name="Text Box 2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29" name="Text Box 2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0" name="Text Box 2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1" name="Text Box 2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2" name="Text Box 2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3" name="Text Box 2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4" name="Text Box 2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5" name="Text Box 2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6" name="Text Box 2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7" name="Text Box 2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8" name="Text Box 2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39" name="Text Box 2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0" name="Text Box 2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1" name="Text Box 2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2" name="Text Box 2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3" name="Text Box 2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4" name="Text Box 2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5" name="Text Box 2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6" name="Text Box 2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7" name="Text Box 2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8" name="Text Box 2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49" name="Text Box 2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0" name="Text Box 2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1" name="Text Box 2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2" name="Text Box 2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3" name="Text Box 2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4" name="Text Box 2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5" name="Text Box 2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6" name="Text Box 2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7" name="Text Box 2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8" name="Text Box 2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59" name="Text Box 2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0" name="Text Box 2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1" name="Text Box 2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2" name="Text Box 2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3" name="Text Box 2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4" name="Text Box 2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5" name="Text Box 2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6" name="Text Box 2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7" name="Text Box 2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8" name="Text Box 2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69" name="Text Box 2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0" name="Text Box 2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1" name="Text Box 2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2" name="Text Box 2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3" name="Text Box 2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4" name="Text Box 2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5" name="Text Box 2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6" name="Text Box 2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7" name="Text Box 2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8" name="Text Box 2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79" name="Text Box 2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0" name="Text Box 2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1" name="Text Box 2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2" name="Text Box 2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3" name="Text Box 2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4" name="Text Box 2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5" name="Text Box 2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6" name="Text Box 2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7" name="Text Box 2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8" name="Text Box 2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89" name="Text Box 2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0" name="Text Box 2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1" name="Text Box 2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2" name="Text Box 2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3" name="Text Box 2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4" name="Text Box 2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5" name="Text Box 2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6" name="Text Box 2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7" name="Text Box 2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8" name="Text Box 2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899" name="Text Box 2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0" name="Text Box 2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1" name="Text Box 2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2" name="Text Box 2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3" name="Text Box 2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4" name="Text Box 2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5" name="Text Box 2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6" name="Text Box 2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7" name="Text Box 2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8" name="Text Box 2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09" name="Text Box 2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0" name="Text Box 2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1" name="Text Box 2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2" name="Text Box 2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3" name="Text Box 2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4" name="Text Box 2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5" name="Text Box 2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6" name="Text Box 2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7" name="Text Box 2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8" name="Text Box 2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19" name="Text Box 2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0" name="Text Box 2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1" name="Text Box 2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2" name="Text Box 2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3" name="Text Box 2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4" name="Text Box 2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5" name="Text Box 2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6" name="Text Box 2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7" name="Text Box 2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8" name="Text Box 2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29" name="Text Box 2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0" name="Text Box 2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1" name="Text Box 2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2" name="Text Box 2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3" name="Text Box 2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4" name="Text Box 2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5" name="Text Box 2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6" name="Text Box 2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7" name="Text Box 2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8" name="Text Box 2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39" name="Text Box 2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0" name="Text Box 2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1" name="Text Box 2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2" name="Text Box 2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3" name="Text Box 2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4" name="Text Box 2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5" name="Text Box 2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6" name="Text Box 2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7" name="Text Box 2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8" name="Text Box 2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49" name="Text Box 2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0" name="Text Box 2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1" name="Text Box 2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2" name="Text Box 2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3" name="Text Box 2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4" name="Text Box 2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5" name="Text Box 2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6" name="Text Box 2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7" name="Text Box 2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8" name="Text Box 2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59" name="Text Box 2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0" name="Text Box 2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1" name="Text Box 2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2" name="Text Box 2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3" name="Text Box 2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4" name="Text Box 2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5" name="Text Box 2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6" name="Text Box 2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7" name="Text Box 2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8" name="Text Box 2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69" name="Text Box 2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0" name="Text Box 2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1" name="Text Box 2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2" name="Text Box 2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3" name="Text Box 2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4" name="Text Box 2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5" name="Text Box 2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6" name="Text Box 2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7" name="Text Box 2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8" name="Text Box 2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79" name="Text Box 2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0" name="Text Box 2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1" name="Text Box 2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2" name="Text Box 2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3" name="Text Box 2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4" name="Text Box 2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5" name="Text Box 2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6" name="Text Box 2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7" name="Text Box 2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8" name="Text Box 2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89" name="Text Box 2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0" name="Text Box 2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1" name="Text Box 2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2" name="Text Box 2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3" name="Text Box 2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4" name="Text Box 2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5" name="Text Box 2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6" name="Text Box 2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7" name="Text Box 2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8" name="Text Box 2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5999" name="Text Box 2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0" name="Text Box 2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1" name="Text Box 2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2" name="Text Box 2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3" name="Text Box 2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4" name="Text Box 2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5" name="Text Box 2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6" name="Text Box 2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7" name="Text Box 2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8" name="Text Box 2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09" name="Text Box 2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0" name="Text Box 2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1" name="Text Box 2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2" name="Text Box 2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3" name="Text Box 2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4" name="Text Box 2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5" name="Text Box 2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6" name="Text Box 2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7" name="Text Box 2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8" name="Text Box 2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19" name="Text Box 2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0" name="Text Box 2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1" name="Text Box 2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2" name="Text Box 2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3" name="Text Box 2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4" name="Text Box 2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5" name="Text Box 2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6" name="Text Box 2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7" name="Text Box 2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8" name="Text Box 2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29" name="Text Box 2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0" name="Text Box 2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1" name="Text Box 2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2" name="Text Box 2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3" name="Text Box 2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4" name="Text Box 2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5" name="Text Box 2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6" name="Text Box 2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7" name="Text Box 2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8" name="Text Box 2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39" name="Text Box 2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0" name="Text Box 2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1" name="Text Box 2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2" name="Text Box 2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3" name="Text Box 2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4" name="Text Box 2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5" name="Text Box 2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6" name="Text Box 2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7" name="Text Box 3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8" name="Text Box 3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49" name="Text Box 3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0" name="Text Box 3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1" name="Text Box 3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2" name="Text Box 3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3" name="Text Box 3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4" name="Text Box 3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5" name="Text Box 3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6" name="Text Box 3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7" name="Text Box 3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8" name="Text Box 3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59" name="Text Box 3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0" name="Text Box 3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1" name="Text Box 3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2" name="Text Box 3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3" name="Text Box 3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4" name="Text Box 3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5" name="Text Box 3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6" name="Text Box 3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7" name="Text Box 3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8" name="Text Box 3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69" name="Text Box 3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0" name="Text Box 3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1" name="Text Box 3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2" name="Text Box 3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3" name="Text Box 3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4" name="Text Box 3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5" name="Text Box 3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6" name="Text Box 3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7" name="Text Box 3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8" name="Text Box 3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79" name="Text Box 3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0" name="Text Box 3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1" name="Text Box 3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2" name="Text Box 3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3" name="Text Box 3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4" name="Text Box 3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5" name="Text Box 3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6" name="Text Box 3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7" name="Text Box 3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8" name="Text Box 3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89" name="Text Box 3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0" name="Text Box 3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1" name="Text Box 3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2" name="Text Box 3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3" name="Text Box 3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4" name="Text Box 3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5" name="Text Box 3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6" name="Text Box 3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7" name="Text Box 3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8" name="Text Box 3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099" name="Text Box 3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0" name="Text Box 3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1" name="Text Box 3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2" name="Text Box 3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3" name="Text Box 3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4" name="Text Box 3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5" name="Text Box 3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6" name="Text Box 3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7" name="Text Box 3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8" name="Text Box 3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09" name="Text Box 3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0" name="Text Box 3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1" name="Text Box 3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2" name="Text Box 3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3" name="Text Box 3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4" name="Text Box 3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5" name="Text Box 3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6" name="Text Box 3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7" name="Text Box 3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8" name="Text Box 3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19" name="Text Box 3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0" name="Text Box 3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1" name="Text Box 3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2" name="Text Box 3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3" name="Text Box 3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4" name="Text Box 3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5" name="Text Box 3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6" name="Text Box 3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7" name="Text Box 3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8" name="Text Box 3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29" name="Text Box 3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0" name="Text Box 3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1" name="Text Box 3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2" name="Text Box 3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3" name="Text Box 3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4" name="Text Box 3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5" name="Text Box 3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6" name="Text Box 3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7" name="Text Box 3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8" name="Text Box 3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39" name="Text Box 3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0" name="Text Box 3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1" name="Text Box 3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2" name="Text Box 3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3" name="Text Box 3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4" name="Text Box 3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5" name="Text Box 3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6" name="Text Box 3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7" name="Text Box 3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8" name="Text Box 3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49" name="Text Box 3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0" name="Text Box 3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1" name="Text Box 3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2" name="Text Box 3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3" name="Text Box 3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4" name="Text Box 3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5" name="Text Box 3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6" name="Text Box 3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7" name="Text Box 3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8" name="Text Box 3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59" name="Text Box 3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0" name="Text Box 3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1" name="Text Box 3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2" name="Text Box 3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3" name="Text Box 3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4" name="Text Box 3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5" name="Text Box 3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6" name="Text Box 3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7" name="Text Box 3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8" name="Text Box 3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69" name="Text Box 3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0" name="Text Box 3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1" name="Text Box 3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2" name="Text Box 3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3" name="Text Box 3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4" name="Text Box 3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5" name="Text Box 3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6" name="Text Box 3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7" name="Text Box 3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8" name="Text Box 3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79" name="Text Box 3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0" name="Text Box 3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1" name="Text Box 3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2" name="Text Box 3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3" name="Text Box 3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4" name="Text Box 3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5" name="Text Box 3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6" name="Text Box 3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7" name="Text Box 3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8" name="Text Box 3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89" name="Text Box 3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0" name="Text Box 3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1" name="Text Box 3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2" name="Text Box 3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3" name="Text Box 3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4" name="Text Box 3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5" name="Text Box 3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6" name="Text Box 3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7" name="Text Box 3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8" name="Text Box 3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199" name="Text Box 3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0" name="Text Box 3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1" name="Text Box 3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2" name="Text Box 3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3" name="Text Box 3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4" name="Text Box 3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5" name="Text Box 3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6" name="Text Box 3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7" name="Text Box 3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8" name="Text Box 3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09" name="Text Box 3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0" name="Text Box 3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1" name="Text Box 3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2" name="Text Box 3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3" name="Text Box 3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4" name="Text Box 3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5" name="Text Box 3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6" name="Text Box 3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7" name="Text Box 3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8" name="Text Box 3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19" name="Text Box 3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0" name="Text Box 3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1" name="Text Box 3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2" name="Text Box 3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3" name="Text Box 3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4" name="Text Box 3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5" name="Text Box 3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6" name="Text Box 3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7" name="Text Box 3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8" name="Text Box 3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29" name="Text Box 3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0" name="Text Box 3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1" name="Text Box 3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2" name="Text Box 3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3" name="Text Box 3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4" name="Text Box 3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5" name="Text Box 3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6" name="Text Box 3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7" name="Text Box 3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8" name="Text Box 3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39" name="Text Box 3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0" name="Text Box 3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1" name="Text Box 3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2" name="Text Box 3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3" name="Text Box 3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4" name="Text Box 3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5" name="Text Box 3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6" name="Text Box 3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7" name="Text Box 3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8" name="Text Box 3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49" name="Text Box 3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0" name="Text Box 3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1" name="Text Box 3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2" name="Text Box 3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3" name="Text Box 3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4" name="Text Box 3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5" name="Text Box 3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6" name="Text Box 3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7" name="Text Box 3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8" name="Text Box 3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59" name="Text Box 3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0" name="Text Box 3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1" name="Text Box 3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2" name="Text Box 3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3" name="Text Box 3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4" name="Text Box 3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5" name="Text Box 3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6" name="Text Box 3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7" name="Text Box 3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8" name="Text Box 3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69" name="Text Box 3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0" name="Text Box 3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1" name="Text Box 3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2" name="Text Box 3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3" name="Text Box 3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4" name="Text Box 3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5" name="Text Box 3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6" name="Text Box 3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7" name="Text Box 3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8" name="Text Box 3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79" name="Text Box 3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0" name="Text Box 3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1" name="Text Box 3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2" name="Text Box 3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3" name="Text Box 3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4" name="Text Box 3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5" name="Text Box 3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6" name="Text Box 3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7" name="Text Box 3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8" name="Text Box 3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89" name="Text Box 3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0" name="Text Box 3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1" name="Text Box 3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2" name="Text Box 3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3" name="Text Box 3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4" name="Text Box 3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5" name="Text Box 3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6" name="Text Box 3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7" name="Text Box 3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8" name="Text Box 3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299" name="Text Box 3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0" name="Text Box 3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1" name="Text Box 3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2" name="Text Box 3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3" name="Text Box 3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4" name="Text Box 3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5" name="Text Box 3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6" name="Text Box 3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7" name="Text Box 3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8" name="Text Box 3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09" name="Text Box 3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0" name="Text Box 3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1" name="Text Box 3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2" name="Text Box 3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3" name="Text Box 3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4" name="Text Box 3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5" name="Text Box 3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6" name="Text Box 3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7" name="Text Box 3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8" name="Text Box 3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19" name="Text Box 3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0" name="Text Box 3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1" name="Text Box 3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2" name="Text Box 3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3" name="Text Box 3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4" name="Text Box 3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5" name="Text Box 3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6" name="Text Box 3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7" name="Text Box 3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8" name="Text Box 3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29" name="Text Box 3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0" name="Text Box 3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1" name="Text Box 3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2" name="Text Box 3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3" name="Text Box 3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4" name="Text Box 3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5" name="Text Box 3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6" name="Text Box 3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7" name="Text Box 3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8" name="Text Box 3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39" name="Text Box 3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0" name="Text Box 3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1" name="Text Box 3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2" name="Text Box 3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3" name="Text Box 3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4" name="Text Box 3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5" name="Text Box 3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6" name="Text Box 3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7" name="Text Box 3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8" name="Text Box 3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49" name="Text Box 3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0" name="Text Box 3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1" name="Text Box 3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2" name="Text Box 3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3" name="Text Box 3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4" name="Text Box 3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5" name="Text Box 3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6" name="Text Box 3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7" name="Text Box 3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8" name="Text Box 3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59" name="Text Box 3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0" name="Text Box 3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1" name="Text Box 3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2" name="Text Box 3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3" name="Text Box 3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4" name="Text Box 3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5" name="Text Box 3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6" name="Text Box 3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7" name="Text Box 3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8" name="Text Box 3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69" name="Text Box 3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0" name="Text Box 3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1" name="Text Box 3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2" name="Text Box 3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3" name="Text Box 3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4" name="Text Box 3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5" name="Text Box 3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6" name="Text Box 3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7" name="Text Box 3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8" name="Text Box 3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79" name="Text Box 3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0" name="Text Box 3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1" name="Text Box 3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2" name="Text Box 3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3" name="Text Box 3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4" name="Text Box 3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5" name="Text Box 3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6" name="Text Box 33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7" name="Text Box 33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8" name="Text Box 33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89" name="Text Box 33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0" name="Text Box 33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1" name="Text Box 33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2" name="Text Box 33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3" name="Text Box 33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4" name="Text Box 33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5" name="Text Box 33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6" name="Text Box 33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7" name="Text Box 33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8" name="Text Box 33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399" name="Text Box 33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0" name="Text Box 33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1" name="Text Box 33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2" name="Text Box 33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3" name="Text Box 33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4" name="Text Box 33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5" name="Text Box 33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6" name="Text Box 33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7" name="Text Box 33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8" name="Text Box 33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09" name="Text Box 33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0" name="Text Box 33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1" name="Text Box 33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2" name="Text Box 33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3" name="Text Box 33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4" name="Text Box 33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5" name="Text Box 33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6" name="Text Box 33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7" name="Text Box 33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8" name="Text Box 33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19" name="Text Box 33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0" name="Text Box 33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1" name="Text Box 33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2" name="Text Box 33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3" name="Text Box 33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4" name="Text Box 33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5" name="Text Box 33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6" name="Text Box 33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7" name="Text Box 33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8" name="Text Box 33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29" name="Text Box 33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0" name="Text Box 33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1" name="Text Box 33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2" name="Text Box 33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3" name="Text Box 33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4" name="Text Box 33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5" name="Text Box 33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6" name="Text Box 33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7" name="Text Box 33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8" name="Text Box 33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39" name="Text Box 33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0" name="Text Box 33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1" name="Text Box 33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2" name="Text Box 33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3" name="Text Box 33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4" name="Text Box 33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5" name="Text Box 33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6" name="Text Box 33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7" name="Text Box 34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8" name="Text Box 34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49" name="Text Box 34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0" name="Text Box 34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1" name="Text Box 34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2" name="Text Box 34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3" name="Text Box 34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4" name="Text Box 34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5" name="Text Box 34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6" name="Text Box 34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7" name="Text Box 34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8" name="Text Box 34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59" name="Text Box 34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0" name="Text Box 34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1" name="Text Box 34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2" name="Text Box 34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3" name="Text Box 34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4" name="Text Box 34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5" name="Text Box 34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6" name="Text Box 34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7" name="Text Box 34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8" name="Text Box 34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69" name="Text Box 34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0" name="Text Box 34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1" name="Text Box 34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2" name="Text Box 34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3" name="Text Box 34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4" name="Text Box 34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5" name="Text Box 34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6" name="Text Box 34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7" name="Text Box 34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8" name="Text Box 34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79" name="Text Box 34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0" name="Text Box 34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1" name="Text Box 34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2" name="Text Box 34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3" name="Text Box 34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4" name="Text Box 34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5" name="Text Box 34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6" name="Text Box 34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7" name="Text Box 34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8" name="Text Box 34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89" name="Text Box 34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0" name="Text Box 34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1" name="Text Box 34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2" name="Text Box 34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3" name="Text Box 34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4" name="Text Box 34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5" name="Text Box 34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6" name="Text Box 34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7" name="Text Box 34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8" name="Text Box 34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499" name="Text Box 34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0" name="Text Box 34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1" name="Text Box 34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2" name="Text Box 34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3" name="Text Box 34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4" name="Text Box 34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5" name="Text Box 34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6" name="Text Box 34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7" name="Text Box 34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8" name="Text Box 34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09" name="Text Box 34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0" name="Text Box 34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1" name="Text Box 34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2" name="Text Box 34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3" name="Text Box 34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4" name="Text Box 34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5" name="Text Box 34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6" name="Text Box 34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7" name="Text Box 34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8" name="Text Box 34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19" name="Text Box 34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0" name="Text Box 34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1" name="Text Box 34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2" name="Text Box 34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3" name="Text Box 34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4" name="Text Box 34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5" name="Text Box 34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6" name="Text Box 34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7" name="Text Box 34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8" name="Text Box 34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29" name="Text Box 34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0" name="Text Box 34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1" name="Text Box 34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2" name="Text Box 34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3" name="Text Box 34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4" name="Text Box 34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5" name="Text Box 34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6" name="Text Box 34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7" name="Text Box 34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8" name="Text Box 34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39" name="Text Box 34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0" name="Text Box 34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1" name="Text Box 34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2" name="Text Box 34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3" name="Text Box 34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4" name="Text Box 34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5" name="Text Box 34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6" name="Text Box 34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7" name="Text Box 35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8" name="Text Box 35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49" name="Text Box 35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0" name="Text Box 35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1" name="Text Box 35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2" name="Text Box 35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3" name="Text Box 35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4" name="Text Box 35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5" name="Text Box 35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6" name="Text Box 35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7" name="Text Box 35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8" name="Text Box 35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59" name="Text Box 35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0" name="Text Box 35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1" name="Text Box 35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2" name="Text Box 35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3" name="Text Box 35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4" name="Text Box 35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5" name="Text Box 35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6" name="Text Box 35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7" name="Text Box 35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8" name="Text Box 35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69" name="Text Box 35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0" name="Text Box 35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1" name="Text Box 35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2" name="Text Box 35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3" name="Text Box 35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4" name="Text Box 35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5" name="Text Box 35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6" name="Text Box 35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7" name="Text Box 35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8" name="Text Box 35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79" name="Text Box 35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0" name="Text Box 35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1" name="Text Box 35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2" name="Text Box 35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3" name="Text Box 35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4" name="Text Box 35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5" name="Text Box 35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6" name="Text Box 35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7" name="Text Box 35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8" name="Text Box 35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89" name="Text Box 35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0" name="Text Box 35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1" name="Text Box 35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2" name="Text Box 35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3" name="Text Box 35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4" name="Text Box 35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5" name="Text Box 35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6" name="Text Box 35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7" name="Text Box 35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8" name="Text Box 35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599" name="Text Box 35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0" name="Text Box 35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1" name="Text Box 35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2" name="Text Box 35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3" name="Text Box 35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4" name="Text Box 35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5" name="Text Box 35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6" name="Text Box 35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7" name="Text Box 35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8" name="Text Box 35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09" name="Text Box 35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0" name="Text Box 35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1" name="Text Box 35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2" name="Text Box 35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3" name="Text Box 35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4" name="Text Box 35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5" name="Text Box 35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6" name="Text Box 35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7" name="Text Box 35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8" name="Text Box 35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19" name="Text Box 35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0" name="Text Box 35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1" name="Text Box 35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2" name="Text Box 35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3" name="Text Box 35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4" name="Text Box 35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5" name="Text Box 35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6" name="Text Box 35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7" name="Text Box 35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8" name="Text Box 35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29" name="Text Box 35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0" name="Text Box 35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1" name="Text Box 35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2" name="Text Box 3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3" name="Text Box 3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4" name="Text Box 3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5" name="Text Box 3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6" name="Text Box 3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7" name="Text Box 3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8" name="Text Box 3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39" name="Text Box 3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0" name="Text Box 3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1" name="Text Box 3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2" name="Text Box 3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3" name="Text Box 3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4" name="Text Box 3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5" name="Text Box 3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6" name="Text Box 3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7" name="Text Box 3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8" name="Text Box 3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49" name="Text Box 3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0" name="Text Box 3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1" name="Text Box 3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2" name="Text Box 3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3" name="Text Box 3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4" name="Text Box 3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5" name="Text Box 3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6" name="Text Box 3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7" name="Text Box 3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8" name="Text Box 3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59" name="Text Box 3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0" name="Text Box 3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1" name="Text Box 3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2" name="Text Box 3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3" name="Text Box 3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4" name="Text Box 3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5" name="Text Box 3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6" name="Text Box 3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7" name="Text Box 3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8" name="Text Box 3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69" name="Text Box 3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0" name="Text Box 3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1" name="Text Box 3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2" name="Text Box 3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3" name="Text Box 3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4" name="Text Box 3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5" name="Text Box 3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6" name="Text Box 3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7" name="Text Box 3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8" name="Text Box 3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79" name="Text Box 3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0" name="Text Box 3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1" name="Text Box 3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2" name="Text Box 3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3" name="Text Box 3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4" name="Text Box 3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5" name="Text Box 3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6" name="Text Box 3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7" name="Text Box 3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8" name="Text Box 3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89" name="Text Box 3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0" name="Text Box 3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1" name="Text Box 3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2" name="Text Box 36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3" name="Text Box 36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4" name="Text Box 36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5" name="Text Box 36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6" name="Text Box 36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7" name="Text Box 36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8" name="Text Box 36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699" name="Text Box 36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0" name="Text Box 36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1" name="Text Box 36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2" name="Text Box 36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3" name="Text Box 36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4" name="Text Box 36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5" name="Text Box 36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6" name="Text Box 36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7" name="Text Box 36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8" name="Text Box 36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09" name="Text Box 36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0" name="Text Box 36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1" name="Text Box 36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2" name="Text Box 36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3" name="Text Box 36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4" name="Text Box 36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5" name="Text Box 36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6" name="Text Box 36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7" name="Text Box 36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8" name="Text Box 36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19" name="Text Box 36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0" name="Text Box 36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1" name="Text Box 36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2" name="Text Box 36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3" name="Text Box 36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4" name="Text Box 36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5" name="Text Box 36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6" name="Text Box 36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7" name="Text Box 36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8" name="Text Box 36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29" name="Text Box 36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0" name="Text Box 36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1" name="Text Box 36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2" name="Text Box 36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3" name="Text Box 36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4" name="Text Box 3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5" name="Text Box 3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6" name="Text Box 3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7" name="Text Box 3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8" name="Text Box 3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39" name="Text Box 3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0" name="Text Box 3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1" name="Text Box 3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2" name="Text Box 3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3" name="Text Box 3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4" name="Text Box 3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5" name="Text Box 3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6" name="Text Box 3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7" name="Text Box 3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8" name="Text Box 3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49" name="Text Box 3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0" name="Text Box 3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1" name="Text Box 3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2" name="Text Box 3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3" name="Text Box 3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4" name="Text Box 3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5" name="Text Box 3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6" name="Text Box 3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7" name="Text Box 3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8" name="Text Box 3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59" name="Text Box 3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0" name="Text Box 3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1" name="Text Box 3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2" name="Text Box 3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3" name="Text Box 3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4" name="Text Box 3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5" name="Text Box 3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6" name="Text Box 3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7" name="Text Box 3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8" name="Text Box 3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69" name="Text Box 3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0" name="Text Box 3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1" name="Text Box 3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2" name="Text Box 3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3" name="Text Box 3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4" name="Text Box 3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5" name="Text Box 3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6" name="Text Box 3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7" name="Text Box 3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8" name="Text Box 3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79" name="Text Box 3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0" name="Text Box 3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1" name="Text Box 3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2" name="Text Box 3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3" name="Text Box 3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4" name="Text Box 3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5" name="Text Box 3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6" name="Text Box 3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7" name="Text Box 3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8" name="Text Box 3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89" name="Text Box 3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0" name="Text Box 3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1" name="Text Box 3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2" name="Text Box 3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3" name="Text Box 3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4" name="Text Box 3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5" name="Text Box 3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6" name="Text Box 3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7" name="Text Box 3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8" name="Text Box 3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799" name="Text Box 3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0" name="Text Box 3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1" name="Text Box 3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2" name="Text Box 3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3" name="Text Box 3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4" name="Text Box 3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5" name="Text Box 3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6" name="Text Box 3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7" name="Text Box 3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8" name="Text Box 3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09" name="Text Box 3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0" name="Text Box 3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1" name="Text Box 3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2" name="Text Box 3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3" name="Text Box 3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4" name="Text Box 3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5" name="Text Box 3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6" name="Text Box 3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7" name="Text Box 3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8" name="Text Box 3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19" name="Text Box 3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0" name="Text Box 3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1" name="Text Box 3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2" name="Text Box 3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3" name="Text Box 3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4" name="Text Box 3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5" name="Text Box 3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6" name="Text Box 3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7" name="Text Box 3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8" name="Text Box 3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29" name="Text Box 3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0" name="Text Box 3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1" name="Text Box 3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2" name="Text Box 3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3" name="Text Box 3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4" name="Text Box 3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5" name="Text Box 3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6" name="Text Box 3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7" name="Text Box 3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8" name="Text Box 3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39" name="Text Box 3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0" name="Text Box 3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1" name="Text Box 3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2" name="Text Box 3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3" name="Text Box 3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4" name="Text Box 3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5" name="Text Box 3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6" name="Text Box 3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7" name="Text Box 3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8" name="Text Box 3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49" name="Text Box 3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0" name="Text Box 3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1" name="Text Box 3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2" name="Text Box 3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3" name="Text Box 3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4" name="Text Box 3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5" name="Text Box 3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6" name="Text Box 3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7" name="Text Box 3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8" name="Text Box 3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59" name="Text Box 3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0" name="Text Box 3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1" name="Text Box 3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2" name="Text Box 3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3" name="Text Box 3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4" name="Text Box 3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5" name="Text Box 3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6" name="Text Box 3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7" name="Text Box 3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8" name="Text Box 3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69" name="Text Box 3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0" name="Text Box 3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1" name="Text Box 3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2" name="Text Box 3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3" name="Text Box 3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4" name="Text Box 3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5" name="Text Box 3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6" name="Text Box 3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7" name="Text Box 3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8" name="Text Box 3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79" name="Text Box 3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0" name="Text Box 3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1" name="Text Box 3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2" name="Text Box 3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3" name="Text Box 3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4" name="Text Box 3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5" name="Text Box 3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6" name="Text Box 3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7" name="Text Box 3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8" name="Text Box 3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89" name="Text Box 3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0" name="Text Box 3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1" name="Text Box 3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2" name="Text Box 3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3" name="Text Box 3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4" name="Text Box 3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5" name="Text Box 3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6" name="Text Box 3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7" name="Text Box 3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8" name="Text Box 3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899" name="Text Box 3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0" name="Text Box 3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1" name="Text Box 3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2" name="Text Box 3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3" name="Text Box 3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4" name="Text Box 3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5" name="Text Box 3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6" name="Text Box 3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7" name="Text Box 3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8" name="Text Box 3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09" name="Text Box 3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0" name="Text Box 3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1" name="Text Box 3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2" name="Text Box 3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3" name="Text Box 3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4" name="Text Box 3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5" name="Text Box 3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6" name="Text Box 3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7" name="Text Box 3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8" name="Text Box 3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19" name="Text Box 3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0" name="Text Box 3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1" name="Text Box 3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2" name="Text Box 3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3" name="Text Box 3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4" name="Text Box 3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5" name="Text Box 3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6" name="Text Box 3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7" name="Text Box 3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8" name="Text Box 3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29" name="Text Box 3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0" name="Text Box 3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1" name="Text Box 3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2" name="Text Box 3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3" name="Text Box 3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4" name="Text Box 3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5" name="Text Box 3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6" name="Text Box 3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7" name="Text Box 3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8" name="Text Box 3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39" name="Text Box 3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0" name="Text Box 3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1" name="Text Box 3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2" name="Text Box 3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3" name="Text Box 3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4" name="Text Box 3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5" name="Text Box 3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6" name="Text Box 3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7" name="Text Box 3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8" name="Text Box 3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49" name="Text Box 3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0" name="Text Box 3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1" name="Text Box 3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2" name="Text Box 3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3" name="Text Box 3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4" name="Text Box 3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5" name="Text Box 3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6" name="Text Box 3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7" name="Text Box 3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8" name="Text Box 3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59" name="Text Box 3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0" name="Text Box 3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1" name="Text Box 3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2" name="Text Box 3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3" name="Text Box 3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4" name="Text Box 3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5" name="Text Box 3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6" name="Text Box 3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7" name="Text Box 3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8" name="Text Box 3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69" name="Text Box 3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0" name="Text Box 3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1" name="Text Box 3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2" name="Text Box 3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3" name="Text Box 3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4" name="Text Box 3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5" name="Text Box 3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6" name="Text Box 3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7" name="Text Box 3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8" name="Text Box 3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79" name="Text Box 3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0" name="Text Box 3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1" name="Text Box 3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2" name="Text Box 3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3" name="Text Box 3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4" name="Text Box 3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5" name="Text Box 3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6" name="Text Box 3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7" name="Text Box 3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8" name="Text Box 3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89" name="Text Box 3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0" name="Text Box 3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1" name="Text Box 3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2" name="Text Box 3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3" name="Text Box 3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4" name="Text Box 3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5" name="Text Box 3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6" name="Text Box 3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7" name="Text Box 3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8" name="Text Box 3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6999" name="Text Box 3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0" name="Text Box 3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1" name="Text Box 3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2" name="Text Box 3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3" name="Text Box 3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4" name="Text Box 3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5" name="Text Box 3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6" name="Text Box 3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7" name="Text Box 3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8" name="Text Box 3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09" name="Text Box 3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0" name="Text Box 3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1" name="Text Box 3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2" name="Text Box 3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3" name="Text Box 3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4" name="Text Box 3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5" name="Text Box 3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6" name="Text Box 3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7" name="Text Box 3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8" name="Text Box 3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19" name="Text Box 3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0" name="Text Box 3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1" name="Text Box 3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2" name="Text Box 3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3" name="Text Box 3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4" name="Text Box 3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5" name="Text Box 3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6" name="Text Box 3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7" name="Text Box 3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8" name="Text Box 3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29" name="Text Box 3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0" name="Text Box 3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1" name="Text Box 3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2" name="Text Box 3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3" name="Text Box 3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4" name="Text Box 3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5" name="Text Box 3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6" name="Text Box 3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7" name="Text Box 3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8" name="Text Box 3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39" name="Text Box 3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0" name="Text Box 3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1" name="Text Box 3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2" name="Text Box 3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3" name="Text Box 3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4" name="Text Box 3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5" name="Text Box 3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6" name="Text Box 3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7" name="Text Box 4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8" name="Text Box 4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49" name="Text Box 4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0" name="Text Box 4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1" name="Text Box 4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2" name="Text Box 4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3" name="Text Box 4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4" name="Text Box 4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5" name="Text Box 4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6" name="Text Box 4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7" name="Text Box 4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8" name="Text Box 4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59" name="Text Box 4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0" name="Text Box 4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1" name="Text Box 4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2" name="Text Box 4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3" name="Text Box 4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4" name="Text Box 4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5" name="Text Box 4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6" name="Text Box 4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7" name="Text Box 4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8" name="Text Box 4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69" name="Text Box 4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0" name="Text Box 4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1" name="Text Box 4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2" name="Text Box 4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3" name="Text Box 4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4" name="Text Box 4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5" name="Text Box 4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6" name="Text Box 4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7" name="Text Box 4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8" name="Text Box 4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79" name="Text Box 4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0" name="Text Box 4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1" name="Text Box 4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2" name="Text Box 4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3" name="Text Box 4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4" name="Text Box 4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5" name="Text Box 4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6" name="Text Box 4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7" name="Text Box 4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8" name="Text Box 4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89" name="Text Box 4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0" name="Text Box 4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1" name="Text Box 4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2" name="Text Box 4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3" name="Text Box 4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4" name="Text Box 4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5" name="Text Box 4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6" name="Text Box 4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7" name="Text Box 4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8" name="Text Box 4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099" name="Text Box 4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0" name="Text Box 4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1" name="Text Box 4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2" name="Text Box 4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3" name="Text Box 4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4" name="Text Box 4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5" name="Text Box 4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6" name="Text Box 4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7" name="Text Box 4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8" name="Text Box 4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09" name="Text Box 4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0" name="Text Box 4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1" name="Text Box 4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2" name="Text Box 4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3" name="Text Box 4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4" name="Text Box 4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5" name="Text Box 4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6" name="Text Box 4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7" name="Text Box 4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8" name="Text Box 4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19" name="Text Box 4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0" name="Text Box 4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1" name="Text Box 4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2" name="Text Box 4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3" name="Text Box 4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4" name="Text Box 4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5" name="Text Box 4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6" name="Text Box 4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7" name="Text Box 4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8" name="Text Box 4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29" name="Text Box 4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0" name="Text Box 4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1" name="Text Box 4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2" name="Text Box 4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3" name="Text Box 4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4" name="Text Box 4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5" name="Text Box 4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6" name="Text Box 4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7" name="Text Box 4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8" name="Text Box 4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39" name="Text Box 4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0" name="Text Box 4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1" name="Text Box 4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2" name="Text Box 4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3" name="Text Box 4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4" name="Text Box 4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5" name="Text Box 4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6" name="Text Box 4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7" name="Text Box 4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8" name="Text Box 4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49" name="Text Box 4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0" name="Text Box 4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1" name="Text Box 4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2" name="Text Box 4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3" name="Text Box 4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4" name="Text Box 4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5" name="Text Box 4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6" name="Text Box 4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7" name="Text Box 4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8" name="Text Box 4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59" name="Text Box 4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0" name="Text Box 4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1" name="Text Box 4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2" name="Text Box 4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3" name="Text Box 4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4" name="Text Box 4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5" name="Text Box 4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6" name="Text Box 4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7" name="Text Box 4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8" name="Text Box 4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69" name="Text Box 4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0" name="Text Box 4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1" name="Text Box 4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2" name="Text Box 4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3" name="Text Box 4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4" name="Text Box 4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5" name="Text Box 4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6" name="Text Box 4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7" name="Text Box 4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8" name="Text Box 4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79" name="Text Box 4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0" name="Text Box 4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1" name="Text Box 4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2" name="Text Box 4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3" name="Text Box 4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4" name="Text Box 4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5" name="Text Box 4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6" name="Text Box 4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7" name="Text Box 4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8" name="Text Box 4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89" name="Text Box 4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0" name="Text Box 4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1" name="Text Box 4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2" name="Text Box 4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3" name="Text Box 4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4" name="Text Box 4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5" name="Text Box 4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6" name="Text Box 4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7" name="Text Box 4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8" name="Text Box 4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199" name="Text Box 4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0" name="Text Box 4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1" name="Text Box 4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2" name="Text Box 4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3" name="Text Box 4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4" name="Text Box 4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5" name="Text Box 4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6" name="Text Box 4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7" name="Text Box 4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8" name="Text Box 4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09" name="Text Box 4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0" name="Text Box 4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1" name="Text Box 4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2" name="Text Box 4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3" name="Text Box 4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4" name="Text Box 4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5" name="Text Box 4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6" name="Text Box 4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7" name="Text Box 4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8" name="Text Box 4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19" name="Text Box 4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0" name="Text Box 4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1" name="Text Box 4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2" name="Text Box 4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3" name="Text Box 4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4" name="Text Box 4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5" name="Text Box 4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6" name="Text Box 4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7" name="Text Box 4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8" name="Text Box 4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29" name="Text Box 4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0" name="Text Box 4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1" name="Text Box 4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2" name="Text Box 4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3" name="Text Box 4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4" name="Text Box 4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5" name="Text Box 4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6" name="Text Box 4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7" name="Text Box 4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8" name="Text Box 4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39" name="Text Box 4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0" name="Text Box 4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1" name="Text Box 4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2" name="Text Box 4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3" name="Text Box 4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4" name="Text Box 4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5" name="Text Box 4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6" name="Text Box 4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7" name="Text Box 4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8" name="Text Box 4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49" name="Text Box 4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0" name="Text Box 4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1" name="Text Box 4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2" name="Text Box 4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3" name="Text Box 4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4" name="Text Box 4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5" name="Text Box 4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6" name="Text Box 4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7" name="Text Box 4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8" name="Text Box 4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59" name="Text Box 4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0" name="Text Box 4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1" name="Text Box 4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2" name="Text Box 4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3" name="Text Box 4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4" name="Text Box 4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5" name="Text Box 4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6" name="Text Box 4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7" name="Text Box 4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8" name="Text Box 4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69" name="Text Box 4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0" name="Text Box 4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1" name="Text Box 4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2" name="Text Box 4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3" name="Text Box 4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4" name="Text Box 4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5" name="Text Box 4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6" name="Text Box 4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7" name="Text Box 4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8" name="Text Box 4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79" name="Text Box 4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0" name="Text Box 4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1" name="Text Box 4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2" name="Text Box 4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3" name="Text Box 4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4" name="Text Box 4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5" name="Text Box 4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6" name="Text Box 4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7" name="Text Box 4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8" name="Text Box 4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89" name="Text Box 4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0" name="Text Box 4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1" name="Text Box 4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2" name="Text Box 4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3" name="Text Box 4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4" name="Text Box 4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5" name="Text Box 4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6" name="Text Box 4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7" name="Text Box 4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8" name="Text Box 4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299" name="Text Box 4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0" name="Text Box 4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1" name="Text Box 4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2" name="Text Box 4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3" name="Text Box 4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4" name="Text Box 4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5" name="Text Box 4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6" name="Text Box 4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7" name="Text Box 4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8" name="Text Box 4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09" name="Text Box 4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0" name="Text Box 4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1" name="Text Box 4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2" name="Text Box 4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3" name="Text Box 4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4" name="Text Box 4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5" name="Text Box 4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6" name="Text Box 4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7" name="Text Box 4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8" name="Text Box 4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19" name="Text Box 4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0" name="Text Box 4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1" name="Text Box 4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2" name="Text Box 4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3" name="Text Box 4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4" name="Text Box 4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5" name="Text Box 4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6" name="Text Box 4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7" name="Text Box 4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8" name="Text Box 4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29" name="Text Box 4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0" name="Text Box 4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1" name="Text Box 4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2" name="Text Box 4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3" name="Text Box 4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4" name="Text Box 4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5" name="Text Box 4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6" name="Text Box 4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7" name="Text Box 4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8" name="Text Box 4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39" name="Text Box 4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0" name="Text Box 4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1" name="Text Box 4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2" name="Text Box 4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3" name="Text Box 4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4" name="Text Box 4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5" name="Text Box 4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6" name="Text Box 4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7" name="Text Box 4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8" name="Text Box 4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49" name="Text Box 4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0" name="Text Box 4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1" name="Text Box 4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2" name="Text Box 4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3" name="Text Box 4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4" name="Text Box 4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5" name="Text Box 4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6" name="Text Box 4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7" name="Text Box 4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8" name="Text Box 4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59" name="Text Box 4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0" name="Text Box 4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1" name="Text Box 4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2" name="Text Box 4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3" name="Text Box 4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4" name="Text Box 4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5" name="Text Box 4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6" name="Text Box 4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7" name="Text Box 4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8" name="Text Box 4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69" name="Text Box 4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0" name="Text Box 4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1" name="Text Box 4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2" name="Text Box 4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3" name="Text Box 4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4" name="Text Box 4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5" name="Text Box 4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6" name="Text Box 4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7" name="Text Box 4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8" name="Text Box 4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79" name="Text Box 4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0" name="Text Box 4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1" name="Text Box 4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2" name="Text Box 4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3" name="Text Box 4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4" name="Text Box 4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5" name="Text Box 4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6" name="Text Box 43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7" name="Text Box 43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8" name="Text Box 43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89" name="Text Box 43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0" name="Text Box 43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1" name="Text Box 43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2" name="Text Box 43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3" name="Text Box 43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4" name="Text Box 43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5" name="Text Box 43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6" name="Text Box 43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7" name="Text Box 43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8" name="Text Box 43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399" name="Text Box 43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0" name="Text Box 43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1" name="Text Box 43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2" name="Text Box 43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3" name="Text Box 43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4" name="Text Box 43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5" name="Text Box 43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6" name="Text Box 43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7" name="Text Box 43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8" name="Text Box 43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09" name="Text Box 43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0" name="Text Box 43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1" name="Text Box 43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2" name="Text Box 43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3" name="Text Box 43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4" name="Text Box 43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5" name="Text Box 43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6" name="Text Box 43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7" name="Text Box 43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8" name="Text Box 43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19" name="Text Box 43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0" name="Text Box 43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1" name="Text Box 43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2" name="Text Box 43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3" name="Text Box 43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4" name="Text Box 43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5" name="Text Box 43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6" name="Text Box 43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7" name="Text Box 43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8" name="Text Box 43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29" name="Text Box 43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0" name="Text Box 43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1" name="Text Box 43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2" name="Text Box 43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3" name="Text Box 43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4" name="Text Box 43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5" name="Text Box 43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6" name="Text Box 43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7" name="Text Box 43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8" name="Text Box 43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39" name="Text Box 43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0" name="Text Box 43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1" name="Text Box 43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2" name="Text Box 43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3" name="Text Box 43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4" name="Text Box 43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5" name="Text Box 43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6" name="Text Box 43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7" name="Text Box 44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8" name="Text Box 44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49" name="Text Box 44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0" name="Text Box 44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1" name="Text Box 44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2" name="Text Box 44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3" name="Text Box 44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4" name="Text Box 44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5" name="Text Box 44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6" name="Text Box 44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7" name="Text Box 44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8" name="Text Box 44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59" name="Text Box 44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0" name="Text Box 44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1" name="Text Box 44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2" name="Text Box 44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3" name="Text Box 44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4" name="Text Box 44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5" name="Text Box 44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6" name="Text Box 44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7" name="Text Box 44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8" name="Text Box 44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69" name="Text Box 44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0" name="Text Box 44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1" name="Text Box 44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2" name="Text Box 44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3" name="Text Box 44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4" name="Text Box 44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5" name="Text Box 44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6" name="Text Box 44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7" name="Text Box 44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8" name="Text Box 44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79" name="Text Box 44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0" name="Text Box 44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1" name="Text Box 44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2" name="Text Box 44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3" name="Text Box 44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4" name="Text Box 44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5" name="Text Box 44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6" name="Text Box 44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7" name="Text Box 44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8" name="Text Box 44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89" name="Text Box 44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0" name="Text Box 44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1" name="Text Box 44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2" name="Text Box 44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3" name="Text Box 44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4" name="Text Box 44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5" name="Text Box 44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6" name="Text Box 44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7" name="Text Box 44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8" name="Text Box 44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499" name="Text Box 44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0" name="Text Box 44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1" name="Text Box 44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2" name="Text Box 44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3" name="Text Box 44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4" name="Text Box 44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5" name="Text Box 44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6" name="Text Box 44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7" name="Text Box 44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8" name="Text Box 44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09" name="Text Box 44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0" name="Text Box 44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1" name="Text Box 44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2" name="Text Box 44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3" name="Text Box 44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4" name="Text Box 44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5" name="Text Box 44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6" name="Text Box 44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7" name="Text Box 44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8" name="Text Box 44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19" name="Text Box 44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0" name="Text Box 44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1" name="Text Box 44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2" name="Text Box 44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3" name="Text Box 44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4" name="Text Box 44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5" name="Text Box 44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6" name="Text Box 44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7" name="Text Box 44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8" name="Text Box 44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29" name="Text Box 44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0" name="Text Box 44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1" name="Text Box 44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2" name="Text Box 44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3" name="Text Box 44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4" name="Text Box 44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5" name="Text Box 44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6" name="Text Box 44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7" name="Text Box 44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8" name="Text Box 44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39" name="Text Box 44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0" name="Text Box 44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1" name="Text Box 44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2" name="Text Box 44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3" name="Text Box 44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4" name="Text Box 44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5" name="Text Box 44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6" name="Text Box 44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7" name="Text Box 45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8" name="Text Box 45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49" name="Text Box 45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0" name="Text Box 45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1" name="Text Box 45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2" name="Text Box 45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3" name="Text Box 45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4" name="Text Box 45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5" name="Text Box 45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6" name="Text Box 45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7" name="Text Box 45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8" name="Text Box 45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59" name="Text Box 45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0" name="Text Box 45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1" name="Text Box 45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2" name="Text Box 45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3" name="Text Box 45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4" name="Text Box 45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5" name="Text Box 45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6" name="Text Box 45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7" name="Text Box 45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8" name="Text Box 45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69" name="Text Box 45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0" name="Text Box 45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1" name="Text Box 45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2" name="Text Box 45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3" name="Text Box 45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4" name="Text Box 45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5" name="Text Box 45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6" name="Text Box 45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7" name="Text Box 45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8" name="Text Box 45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79" name="Text Box 45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0" name="Text Box 45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1" name="Text Box 45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2" name="Text Box 45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3" name="Text Box 45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4" name="Text Box 45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5" name="Text Box 45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6" name="Text Box 45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7" name="Text Box 45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8" name="Text Box 45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89" name="Text Box 45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0" name="Text Box 45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1" name="Text Box 45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2" name="Text Box 45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3" name="Text Box 45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4" name="Text Box 45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5" name="Text Box 45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6" name="Text Box 45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7" name="Text Box 45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8" name="Text Box 45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599" name="Text Box 45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0" name="Text Box 45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1" name="Text Box 45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2" name="Text Box 45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3" name="Text Box 45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4" name="Text Box 45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5" name="Text Box 45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6" name="Text Box 45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7" name="Text Box 45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8" name="Text Box 45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09" name="Text Box 45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0" name="Text Box 45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1" name="Text Box 45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2" name="Text Box 45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3" name="Text Box 45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4" name="Text Box 45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5" name="Text Box 45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6" name="Text Box 45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7" name="Text Box 45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8" name="Text Box 45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19" name="Text Box 45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0" name="Text Box 45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1" name="Text Box 45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2" name="Text Box 45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3" name="Text Box 45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4" name="Text Box 45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5" name="Text Box 45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6" name="Text Box 45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7" name="Text Box 45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8" name="Text Box 45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29" name="Text Box 45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0" name="Text Box 45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1" name="Text Box 45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2" name="Text Box 4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3" name="Text Box 4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4" name="Text Box 4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5" name="Text Box 4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6" name="Text Box 4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7" name="Text Box 4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8" name="Text Box 4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39" name="Text Box 4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0" name="Text Box 4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1" name="Text Box 4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2" name="Text Box 4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3" name="Text Box 4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4" name="Text Box 4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5" name="Text Box 4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6" name="Text Box 4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7" name="Text Box 4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8" name="Text Box 4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49" name="Text Box 4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0" name="Text Box 4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1" name="Text Box 4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2" name="Text Box 4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3" name="Text Box 4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4" name="Text Box 4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5" name="Text Box 4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6" name="Text Box 4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7" name="Text Box 4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8" name="Text Box 4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59" name="Text Box 4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0" name="Text Box 4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1" name="Text Box 4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2" name="Text Box 4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3" name="Text Box 4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4" name="Text Box 4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5" name="Text Box 4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6" name="Text Box 4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7" name="Text Box 4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8" name="Text Box 4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69" name="Text Box 4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0" name="Text Box 4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1" name="Text Box 4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2" name="Text Box 4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3" name="Text Box 4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4" name="Text Box 4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5" name="Text Box 4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6" name="Text Box 4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7" name="Text Box 4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8" name="Text Box 4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79" name="Text Box 4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0" name="Text Box 4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1" name="Text Box 4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2" name="Text Box 4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3" name="Text Box 4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4" name="Text Box 4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5" name="Text Box 4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6" name="Text Box 4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7" name="Text Box 4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8" name="Text Box 4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89" name="Text Box 4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0" name="Text Box 4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1" name="Text Box 4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2" name="Text Box 46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3" name="Text Box 46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4" name="Text Box 46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5" name="Text Box 46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6" name="Text Box 46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7" name="Text Box 46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8" name="Text Box 46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699" name="Text Box 46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0" name="Text Box 46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1" name="Text Box 46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2" name="Text Box 46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3" name="Text Box 46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4" name="Text Box 46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5" name="Text Box 46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6" name="Text Box 46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7" name="Text Box 46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8" name="Text Box 46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09" name="Text Box 46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0" name="Text Box 46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1" name="Text Box 46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2" name="Text Box 46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3" name="Text Box 46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4" name="Text Box 46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5" name="Text Box 46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6" name="Text Box 46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7" name="Text Box 46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8" name="Text Box 46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19" name="Text Box 46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0" name="Text Box 46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1" name="Text Box 46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2" name="Text Box 46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3" name="Text Box 46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4" name="Text Box 46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5" name="Text Box 46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6" name="Text Box 46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7" name="Text Box 46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8" name="Text Box 46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29" name="Text Box 46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0" name="Text Box 46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1" name="Text Box 46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2" name="Text Box 46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3" name="Text Box 46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4" name="Text Box 4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5" name="Text Box 4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6" name="Text Box 4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7" name="Text Box 4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8" name="Text Box 4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39" name="Text Box 4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0" name="Text Box 4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1" name="Text Box 4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2" name="Text Box 4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3" name="Text Box 4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4" name="Text Box 4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5" name="Text Box 4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6" name="Text Box 4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7" name="Text Box 4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8" name="Text Box 4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49" name="Text Box 4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0" name="Text Box 4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1" name="Text Box 4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2" name="Text Box 4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3" name="Text Box 4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4" name="Text Box 4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5" name="Text Box 4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6" name="Text Box 4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7" name="Text Box 4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8" name="Text Box 4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59" name="Text Box 4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0" name="Text Box 4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1" name="Text Box 4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2" name="Text Box 4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3" name="Text Box 4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4" name="Text Box 4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5" name="Text Box 4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6" name="Text Box 4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7" name="Text Box 4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8" name="Text Box 4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69" name="Text Box 4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0" name="Text Box 4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1" name="Text Box 4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2" name="Text Box 4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3" name="Text Box 4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4" name="Text Box 4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5" name="Text Box 4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6" name="Text Box 4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7" name="Text Box 4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8" name="Text Box 4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79" name="Text Box 4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0" name="Text Box 4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1" name="Text Box 4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2" name="Text Box 4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3" name="Text Box 4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4" name="Text Box 4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5" name="Text Box 4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6" name="Text Box 4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7" name="Text Box 4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8" name="Text Box 4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89" name="Text Box 4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0" name="Text Box 4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1" name="Text Box 4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2" name="Text Box 4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3" name="Text Box 4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4" name="Text Box 4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5" name="Text Box 4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6" name="Text Box 4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7" name="Text Box 4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8" name="Text Box 4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799" name="Text Box 4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0" name="Text Box 4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1" name="Text Box 4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2" name="Text Box 4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3" name="Text Box 4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4" name="Text Box 4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5" name="Text Box 4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6" name="Text Box 4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7" name="Text Box 4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8" name="Text Box 4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09" name="Text Box 4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0" name="Text Box 4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1" name="Text Box 4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2" name="Text Box 4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3" name="Text Box 4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4" name="Text Box 4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5" name="Text Box 4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6" name="Text Box 4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7" name="Text Box 4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8" name="Text Box 4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19" name="Text Box 4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0" name="Text Box 4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1" name="Text Box 4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2" name="Text Box 4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3" name="Text Box 4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4" name="Text Box 4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5" name="Text Box 4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6" name="Text Box 4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7" name="Text Box 4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8" name="Text Box 4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29" name="Text Box 4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0" name="Text Box 4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1" name="Text Box 4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2" name="Text Box 4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3" name="Text Box 4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4" name="Text Box 4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5" name="Text Box 4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6" name="Text Box 4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7" name="Text Box 4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8" name="Text Box 4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39" name="Text Box 4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0" name="Text Box 4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1" name="Text Box 4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2" name="Text Box 4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3" name="Text Box 4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4" name="Text Box 4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5" name="Text Box 4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6" name="Text Box 4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7" name="Text Box 4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8" name="Text Box 4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49" name="Text Box 4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0" name="Text Box 4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1" name="Text Box 4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2" name="Text Box 4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3" name="Text Box 4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4" name="Text Box 4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5" name="Text Box 4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6" name="Text Box 4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7" name="Text Box 4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8" name="Text Box 4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59" name="Text Box 4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0" name="Text Box 4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1" name="Text Box 4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2" name="Text Box 4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3" name="Text Box 4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4" name="Text Box 4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5" name="Text Box 4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6" name="Text Box 4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7" name="Text Box 4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8" name="Text Box 4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69" name="Text Box 4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0" name="Text Box 4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1" name="Text Box 4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2" name="Text Box 4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3" name="Text Box 4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4" name="Text Box 4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5" name="Text Box 4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6" name="Text Box 4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7" name="Text Box 4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8" name="Text Box 4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79" name="Text Box 4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0" name="Text Box 4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1" name="Text Box 4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2" name="Text Box 4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3" name="Text Box 4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4" name="Text Box 4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5" name="Text Box 4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6" name="Text Box 4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7" name="Text Box 4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8" name="Text Box 4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89" name="Text Box 4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0" name="Text Box 4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1" name="Text Box 4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2" name="Text Box 4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3" name="Text Box 4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4" name="Text Box 4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5" name="Text Box 4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6" name="Text Box 4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7" name="Text Box 4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8" name="Text Box 4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899" name="Text Box 4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0" name="Text Box 4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1" name="Text Box 4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2" name="Text Box 4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3" name="Text Box 4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4" name="Text Box 4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5" name="Text Box 4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6" name="Text Box 4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7" name="Text Box 4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8" name="Text Box 4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09" name="Text Box 4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0" name="Text Box 4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1" name="Text Box 4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2" name="Text Box 4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3" name="Text Box 4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4" name="Text Box 4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5" name="Text Box 4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6" name="Text Box 4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7" name="Text Box 4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8" name="Text Box 4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19" name="Text Box 4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0" name="Text Box 4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1" name="Text Box 4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2" name="Text Box 4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3" name="Text Box 4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4" name="Text Box 4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5" name="Text Box 4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6" name="Text Box 4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7" name="Text Box 4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8" name="Text Box 4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29" name="Text Box 4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0" name="Text Box 4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1" name="Text Box 4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2" name="Text Box 4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3" name="Text Box 4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4" name="Text Box 4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5" name="Text Box 4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6" name="Text Box 4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7" name="Text Box 4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8" name="Text Box 4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39" name="Text Box 4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0" name="Text Box 4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1" name="Text Box 4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2" name="Text Box 4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3" name="Text Box 4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4" name="Text Box 4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5" name="Text Box 4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6" name="Text Box 4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7" name="Text Box 4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8" name="Text Box 4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49" name="Text Box 4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0" name="Text Box 4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1" name="Text Box 4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2" name="Text Box 4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3" name="Text Box 4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4" name="Text Box 4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5" name="Text Box 4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6" name="Text Box 4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7" name="Text Box 4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8" name="Text Box 4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59" name="Text Box 4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0" name="Text Box 4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1" name="Text Box 4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2" name="Text Box 4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3" name="Text Box 4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4" name="Text Box 4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5" name="Text Box 4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6" name="Text Box 4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7" name="Text Box 4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8" name="Text Box 4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69" name="Text Box 4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0" name="Text Box 4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1" name="Text Box 4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2" name="Text Box 4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3" name="Text Box 4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4" name="Text Box 4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5" name="Text Box 4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6" name="Text Box 4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7" name="Text Box 4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8" name="Text Box 4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79" name="Text Box 4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0" name="Text Box 4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1" name="Text Box 4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2" name="Text Box 4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3" name="Text Box 4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4" name="Text Box 4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5" name="Text Box 4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6" name="Text Box 4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7" name="Text Box 4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8" name="Text Box 4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89" name="Text Box 4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0" name="Text Box 4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1" name="Text Box 4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2" name="Text Box 4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3" name="Text Box 4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4" name="Text Box 4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5" name="Text Box 4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6" name="Text Box 4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7" name="Text Box 4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8" name="Text Box 4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7999" name="Text Box 4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0" name="Text Box 4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1" name="Text Box 4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2" name="Text Box 4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3" name="Text Box 4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4" name="Text Box 4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5" name="Text Box 4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6" name="Text Box 4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7" name="Text Box 4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8" name="Text Box 4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09" name="Text Box 4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0" name="Text Box 4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1" name="Text Box 4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2" name="Text Box 4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3" name="Text Box 4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4" name="Text Box 4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5" name="Text Box 4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6" name="Text Box 4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7" name="Text Box 4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8" name="Text Box 4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19" name="Text Box 4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0" name="Text Box 4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1" name="Text Box 4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2" name="Text Box 4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3" name="Text Box 4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4" name="Text Box 4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5" name="Text Box 4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6" name="Text Box 4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7" name="Text Box 4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8" name="Text Box 4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29" name="Text Box 4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0" name="Text Box 4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1" name="Text Box 4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2" name="Text Box 4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3" name="Text Box 4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4" name="Text Box 4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5" name="Text Box 4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6" name="Text Box 4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7" name="Text Box 4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8" name="Text Box 4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39" name="Text Box 4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0" name="Text Box 4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1" name="Text Box 4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2" name="Text Box 4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3" name="Text Box 4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4" name="Text Box 4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5" name="Text Box 4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6" name="Text Box 4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7" name="Text Box 5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8" name="Text Box 5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49" name="Text Box 5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0" name="Text Box 5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1" name="Text Box 5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2" name="Text Box 5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3" name="Text Box 5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4" name="Text Box 5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5" name="Text Box 5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6" name="Text Box 5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7" name="Text Box 5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8" name="Text Box 5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59" name="Text Box 5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0" name="Text Box 5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1" name="Text Box 5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2" name="Text Box 5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3" name="Text Box 5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4" name="Text Box 5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5" name="Text Box 5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6" name="Text Box 5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7" name="Text Box 5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8" name="Text Box 5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69" name="Text Box 5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0" name="Text Box 5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1" name="Text Box 5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2" name="Text Box 5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3" name="Text Box 5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4" name="Text Box 5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5" name="Text Box 5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6" name="Text Box 5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7" name="Text Box 5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8" name="Text Box 5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79" name="Text Box 5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0" name="Text Box 5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1" name="Text Box 5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2" name="Text Box 5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3" name="Text Box 5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4" name="Text Box 5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5" name="Text Box 5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6" name="Text Box 5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7" name="Text Box 5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8" name="Text Box 5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89" name="Text Box 5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0" name="Text Box 5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1" name="Text Box 5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2" name="Text Box 5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3" name="Text Box 5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4" name="Text Box 5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5" name="Text Box 5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6" name="Text Box 5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7" name="Text Box 5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8" name="Text Box 5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099" name="Text Box 5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0" name="Text Box 5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1" name="Text Box 5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2" name="Text Box 5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3" name="Text Box 5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4" name="Text Box 5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5" name="Text Box 5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6" name="Text Box 5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7" name="Text Box 5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8" name="Text Box 5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09" name="Text Box 5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0" name="Text Box 5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1" name="Text Box 5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2" name="Text Box 5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3" name="Text Box 5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4" name="Text Box 5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5" name="Text Box 5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6" name="Text Box 5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7" name="Text Box 5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8" name="Text Box 5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19" name="Text Box 5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0" name="Text Box 5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1" name="Text Box 5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2" name="Text Box 5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3" name="Text Box 5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4" name="Text Box 5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5" name="Text Box 5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6" name="Text Box 5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7" name="Text Box 5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8" name="Text Box 5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29" name="Text Box 5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0" name="Text Box 5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1" name="Text Box 5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2" name="Text Box 5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3" name="Text Box 5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4" name="Text Box 5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5" name="Text Box 5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6" name="Text Box 5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7" name="Text Box 5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8" name="Text Box 5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39" name="Text Box 5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0" name="Text Box 5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1" name="Text Box 5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2" name="Text Box 5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3" name="Text Box 5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4" name="Text Box 5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5" name="Text Box 5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6" name="Text Box 5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7" name="Text Box 5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8" name="Text Box 5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49" name="Text Box 5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0" name="Text Box 5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1" name="Text Box 5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2" name="Text Box 5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3" name="Text Box 5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4" name="Text Box 5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5" name="Text Box 5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6" name="Text Box 5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7" name="Text Box 5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8" name="Text Box 5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59" name="Text Box 5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0" name="Text Box 5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1" name="Text Box 5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2" name="Text Box 5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3" name="Text Box 5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4" name="Text Box 5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5" name="Text Box 5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6" name="Text Box 5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7" name="Text Box 5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8" name="Text Box 5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69" name="Text Box 5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0" name="Text Box 5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1" name="Text Box 5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2" name="Text Box 5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3" name="Text Box 5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4" name="Text Box 5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5" name="Text Box 5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6" name="Text Box 5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7" name="Text Box 5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8" name="Text Box 5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79" name="Text Box 5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0" name="Text Box 5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1" name="Text Box 5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2" name="Text Box 5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3" name="Text Box 5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4" name="Text Box 5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5" name="Text Box 5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6" name="Text Box 5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7" name="Text Box 5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8" name="Text Box 5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89" name="Text Box 5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0" name="Text Box 5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1" name="Text Box 5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2" name="Text Box 5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3" name="Text Box 5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4" name="Text Box 5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5" name="Text Box 5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6" name="Text Box 5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7" name="Text Box 5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8" name="Text Box 5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199" name="Text Box 5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0" name="Text Box 5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1" name="Text Box 5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2" name="Text Box 5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3" name="Text Box 5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4" name="Text Box 5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5" name="Text Box 5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6" name="Text Box 5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7" name="Text Box 5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8" name="Text Box 5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09" name="Text Box 5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0" name="Text Box 5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1" name="Text Box 5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2" name="Text Box 5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3" name="Text Box 5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4" name="Text Box 5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5" name="Text Box 5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6" name="Text Box 5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7" name="Text Box 5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8" name="Text Box 5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19" name="Text Box 5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0" name="Text Box 5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1" name="Text Box 5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2" name="Text Box 5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3" name="Text Box 5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4" name="Text Box 5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5" name="Text Box 5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6" name="Text Box 5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7" name="Text Box 5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8" name="Text Box 5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29" name="Text Box 5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0" name="Text Box 5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1" name="Text Box 5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2" name="Text Box 5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3" name="Text Box 5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4" name="Text Box 5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5" name="Text Box 5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6" name="Text Box 5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7" name="Text Box 5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8" name="Text Box 5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39" name="Text Box 5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0" name="Text Box 5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1" name="Text Box 5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2" name="Text Box 5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3" name="Text Box 5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4" name="Text Box 5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5" name="Text Box 5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6" name="Text Box 5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7" name="Text Box 5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8" name="Text Box 5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49" name="Text Box 5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0" name="Text Box 5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1" name="Text Box 5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2" name="Text Box 5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3" name="Text Box 5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4" name="Text Box 5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5" name="Text Box 5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6" name="Text Box 5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7" name="Text Box 5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8" name="Text Box 5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59" name="Text Box 5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0" name="Text Box 5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1" name="Text Box 5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2" name="Text Box 5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3" name="Text Box 5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4" name="Text Box 5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5" name="Text Box 5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6" name="Text Box 5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7" name="Text Box 5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8" name="Text Box 5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69" name="Text Box 5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0" name="Text Box 5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1" name="Text Box 5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2" name="Text Box 5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3" name="Text Box 5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4" name="Text Box 5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5" name="Text Box 5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6" name="Text Box 5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7" name="Text Box 5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8" name="Text Box 5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79" name="Text Box 5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0" name="Text Box 5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1" name="Text Box 5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2" name="Text Box 5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3" name="Text Box 5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4" name="Text Box 5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5" name="Text Box 5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6" name="Text Box 5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7" name="Text Box 5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8" name="Text Box 5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89" name="Text Box 5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0" name="Text Box 5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1" name="Text Box 5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2" name="Text Box 5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3" name="Text Box 5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4" name="Text Box 5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5" name="Text Box 5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6" name="Text Box 5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7" name="Text Box 5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8" name="Text Box 5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299" name="Text Box 5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0" name="Text Box 5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1" name="Text Box 5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2" name="Text Box 5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3" name="Text Box 5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4" name="Text Box 5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5" name="Text Box 5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6" name="Text Box 5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7" name="Text Box 5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8" name="Text Box 5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09" name="Text Box 5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0" name="Text Box 5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1" name="Text Box 5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2" name="Text Box 5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3" name="Text Box 5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4" name="Text Box 5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5" name="Text Box 5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6" name="Text Box 5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7" name="Text Box 5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8" name="Text Box 5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19" name="Text Box 5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0" name="Text Box 5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1" name="Text Box 5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2" name="Text Box 5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3" name="Text Box 5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4" name="Text Box 5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5" name="Text Box 5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6" name="Text Box 5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7" name="Text Box 5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8" name="Text Box 5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29" name="Text Box 5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0" name="Text Box 5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1" name="Text Box 5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2" name="Text Box 5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3" name="Text Box 5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4" name="Text Box 5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5" name="Text Box 5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6" name="Text Box 5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7" name="Text Box 5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8" name="Text Box 5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39" name="Text Box 5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0" name="Text Box 5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1" name="Text Box 5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2" name="Text Box 5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3" name="Text Box 5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4" name="Text Box 5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5" name="Text Box 5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6" name="Text Box 5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7" name="Text Box 5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8" name="Text Box 5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49" name="Text Box 5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0" name="Text Box 5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1" name="Text Box 5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2" name="Text Box 5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3" name="Text Box 5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4" name="Text Box 5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5" name="Text Box 5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6" name="Text Box 5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7" name="Text Box 5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8" name="Text Box 5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59" name="Text Box 5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0" name="Text Box 5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1" name="Text Box 5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2" name="Text Box 5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3" name="Text Box 5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4" name="Text Box 5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5" name="Text Box 5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6" name="Text Box 5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7" name="Text Box 5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8" name="Text Box 5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69" name="Text Box 5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0" name="Text Box 5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1" name="Text Box 5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2" name="Text Box 5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3" name="Text Box 5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4" name="Text Box 5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5" name="Text Box 5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6" name="Text Box 5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7" name="Text Box 5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8" name="Text Box 5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79" name="Text Box 5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0" name="Text Box 5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1" name="Text Box 5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2" name="Text Box 5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3" name="Text Box 5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4" name="Text Box 5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85725</xdr:colOff>
      <xdr:row>1563</xdr:row>
      <xdr:rowOff>19050</xdr:rowOff>
    </xdr:to>
    <xdr:sp macro="" textlink="">
      <xdr:nvSpPr>
        <xdr:cNvPr id="8385" name="Text Box 5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86" name="Text Box 542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87" name="Text Box 542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88" name="Text Box 542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89" name="Text Box 543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0" name="Text Box 543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1" name="Text Box 543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2" name="Text Box 543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3" name="Text Box 543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4" name="Text Box 543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5" name="Text Box 543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6" name="Text Box 543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7" name="Text Box 543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8" name="Text Box 543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399" name="Text Box 544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0" name="Text Box 544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1" name="Text Box 544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2" name="Text Box 544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3" name="Text Box 544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4" name="Text Box 544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5" name="Text Box 544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6" name="Text Box 544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7" name="Text Box 544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8" name="Text Box 544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09" name="Text Box 545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0" name="Text Box 545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1" name="Text Box 545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2" name="Text Box 545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3" name="Text Box 545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4" name="Text Box 545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5" name="Text Box 545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6" name="Text Box 545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7" name="Text Box 545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8" name="Text Box 545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19" name="Text Box 546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0" name="Text Box 546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1" name="Text Box 546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2" name="Text Box 546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3" name="Text Box 546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4" name="Text Box 546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5" name="Text Box 546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6" name="Text Box 546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1561</xdr:row>
      <xdr:rowOff>0</xdr:rowOff>
    </xdr:from>
    <xdr:to>
      <xdr:col>4</xdr:col>
      <xdr:colOff>85725</xdr:colOff>
      <xdr:row>1562</xdr:row>
      <xdr:rowOff>60462</xdr:rowOff>
    </xdr:to>
    <xdr:sp macro="" textlink="">
      <xdr:nvSpPr>
        <xdr:cNvPr id="8427" name="Text Box 546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28" name="Text Box 2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29" name="Text Box 2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0" name="Text Box 2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1" name="Text Box 2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2" name="Text Box 2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3" name="Text Box 2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4" name="Text Box 2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5" name="Text Box 2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6" name="Text Box 2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7" name="Text Box 2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8" name="Text Box 2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39" name="Text Box 2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0" name="Text Box 2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1" name="Text Box 2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2" name="Text Box 2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3" name="Text Box 2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4" name="Text Box 2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5" name="Text Box 2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6" name="Text Box 2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7" name="Text Box 2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8" name="Text Box 2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49" name="Text Box 2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0" name="Text Box 2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1" name="Text Box 2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2" name="Text Box 2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3" name="Text Box 2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4" name="Text Box 2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5" name="Text Box 2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6" name="Text Box 2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7" name="Text Box 2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8" name="Text Box 2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59" name="Text Box 2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0" name="Text Box 2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1" name="Text Box 2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2" name="Text Box 2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3" name="Text Box 2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4" name="Text Box 2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5" name="Text Box 2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6" name="Text Box 2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7" name="Text Box 2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8" name="Text Box 2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69" name="Text Box 2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0" name="Text Box 2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1" name="Text Box 2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2" name="Text Box 2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3" name="Text Box 2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4" name="Text Box 2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5" name="Text Box 2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6" name="Text Box 2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7" name="Text Box 2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8" name="Text Box 2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79" name="Text Box 2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0" name="Text Box 2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1" name="Text Box 2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2" name="Text Box 2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3" name="Text Box 2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4" name="Text Box 2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5" name="Text Box 2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6" name="Text Box 2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7" name="Text Box 2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8" name="Text Box 2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89" name="Text Box 2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0" name="Text Box 2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1" name="Text Box 2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2" name="Text Box 2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3" name="Text Box 2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4" name="Text Box 2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5" name="Text Box 2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6" name="Text Box 2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7" name="Text Box 2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8" name="Text Box 2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499" name="Text Box 2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0" name="Text Box 2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1" name="Text Box 2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2" name="Text Box 2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3" name="Text Box 2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4" name="Text Box 2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5" name="Text Box 2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6" name="Text Box 2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7" name="Text Box 2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8" name="Text Box 2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09" name="Text Box 2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0" name="Text Box 2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1" name="Text Box 2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2" name="Text Box 2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3" name="Text Box 2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4" name="Text Box 2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5" name="Text Box 2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6" name="Text Box 2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7" name="Text Box 2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8" name="Text Box 2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19" name="Text Box 2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0" name="Text Box 2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1" name="Text Box 2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2" name="Text Box 2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3" name="Text Box 2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4" name="Text Box 2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5" name="Text Box 2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6" name="Text Box 2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7" name="Text Box 2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8" name="Text Box 2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29" name="Text Box 2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0" name="Text Box 2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1" name="Text Box 2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2" name="Text Box 2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3" name="Text Box 2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4" name="Text Box 2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5" name="Text Box 2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6" name="Text Box 2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7" name="Text Box 2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8" name="Text Box 2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39" name="Text Box 2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0" name="Text Box 2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1" name="Text Box 2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2" name="Text Box 2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3" name="Text Box 2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4" name="Text Box 2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5" name="Text Box 2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6" name="Text Box 2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7" name="Text Box 2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8" name="Text Box 2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49" name="Text Box 2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0" name="Text Box 2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1" name="Text Box 2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2" name="Text Box 2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3" name="Text Box 2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4" name="Text Box 2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5" name="Text Box 2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6" name="Text Box 2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7" name="Text Box 2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8" name="Text Box 2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59" name="Text Box 2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0" name="Text Box 2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1" name="Text Box 2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2" name="Text Box 2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3" name="Text Box 2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4" name="Text Box 2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5" name="Text Box 2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6" name="Text Box 2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7" name="Text Box 2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8" name="Text Box 2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69" name="Text Box 2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0" name="Text Box 2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1" name="Text Box 2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2" name="Text Box 2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3" name="Text Box 2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4" name="Text Box 2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5" name="Text Box 2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6" name="Text Box 2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7" name="Text Box 2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8" name="Text Box 2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79" name="Text Box 2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0" name="Text Box 2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1" name="Text Box 2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2" name="Text Box 2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3" name="Text Box 2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4" name="Text Box 2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5" name="Text Box 2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6" name="Text Box 2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7" name="Text Box 2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8" name="Text Box 2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89" name="Text Box 2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0" name="Text Box 2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1" name="Text Box 2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2" name="Text Box 2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3" name="Text Box 2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4" name="Text Box 2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5" name="Text Box 2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6" name="Text Box 2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7" name="Text Box 2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8" name="Text Box 2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599" name="Text Box 2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0" name="Text Box 2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1" name="Text Box 2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2" name="Text Box 2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3" name="Text Box 2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4" name="Text Box 2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5" name="Text Box 2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6" name="Text Box 2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7" name="Text Box 2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8" name="Text Box 2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09" name="Text Box 2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0" name="Text Box 2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1" name="Text Box 2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2" name="Text Box 2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3" name="Text Box 2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4" name="Text Box 2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5" name="Text Box 2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6" name="Text Box 2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7" name="Text Box 2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8" name="Text Box 2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19" name="Text Box 2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0" name="Text Box 2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1" name="Text Box 2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2" name="Text Box 2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3" name="Text Box 2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4" name="Text Box 2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5" name="Text Box 2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6" name="Text Box 2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7" name="Text Box 2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8" name="Text Box 2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29" name="Text Box 2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0" name="Text Box 2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1" name="Text Box 2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2" name="Text Box 2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3" name="Text Box 2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4" name="Text Box 2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5" name="Text Box 2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6" name="Text Box 2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7" name="Text Box 2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8" name="Text Box 2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39" name="Text Box 2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0" name="Text Box 2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1" name="Text Box 2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2" name="Text Box 2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3" name="Text Box 2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4" name="Text Box 2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5" name="Text Box 2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6" name="Text Box 2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7" name="Text Box 2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8" name="Text Box 2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49" name="Text Box 2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0" name="Text Box 2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1" name="Text Box 2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2" name="Text Box 2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3" name="Text Box 2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4" name="Text Box 2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5" name="Text Box 2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6" name="Text Box 2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7" name="Text Box 2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8" name="Text Box 2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59" name="Text Box 2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0" name="Text Box 2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1" name="Text Box 2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2" name="Text Box 2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3" name="Text Box 2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4" name="Text Box 2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5" name="Text Box 2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6" name="Text Box 2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7" name="Text Box 2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8" name="Text Box 2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69" name="Text Box 2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0" name="Text Box 2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1" name="Text Box 2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2" name="Text Box 2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3" name="Text Box 2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4" name="Text Box 2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5" name="Text Box 2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6" name="Text Box 2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7" name="Text Box 2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8" name="Text Box 2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79" name="Text Box 2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0" name="Text Box 2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1" name="Text Box 2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2" name="Text Box 2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3" name="Text Box 2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4" name="Text Box 2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5" name="Text Box 2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6" name="Text Box 2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7" name="Text Box 2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8" name="Text Box 2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89" name="Text Box 2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0" name="Text Box 2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1" name="Text Box 2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2" name="Text Box 2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3" name="Text Box 2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4" name="Text Box 2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5" name="Text Box 2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6" name="Text Box 2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7" name="Text Box 2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8" name="Text Box 2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699" name="Text Box 2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0" name="Text Box 2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1" name="Text Box 2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2" name="Text Box 2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3" name="Text Box 2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4" name="Text Box 2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5" name="Text Box 2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6" name="Text Box 2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7" name="Text Box 2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8" name="Text Box 2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09" name="Text Box 2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0" name="Text Box 2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1" name="Text Box 2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2" name="Text Box 2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3" name="Text Box 2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4" name="Text Box 2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5" name="Text Box 2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6" name="Text Box 2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7" name="Text Box 2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8" name="Text Box 2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19" name="Text Box 2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0" name="Text Box 2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1" name="Text Box 2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2" name="Text Box 2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3" name="Text Box 2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4" name="Text Box 2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5" name="Text Box 2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6" name="Text Box 2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7" name="Text Box 2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8" name="Text Box 2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29" name="Text Box 2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0" name="Text Box 2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1" name="Text Box 2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2" name="Text Box 2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3" name="Text Box 2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4" name="Text Box 2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5" name="Text Box 2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6" name="Text Box 2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7" name="Text Box 2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8" name="Text Box 2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39" name="Text Box 2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0" name="Text Box 2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1" name="Text Box 2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2" name="Text Box 2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3" name="Text Box 2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4" name="Text Box 2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5" name="Text Box 2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6" name="Text Box 2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7" name="Text Box 2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8" name="Text Box 2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49" name="Text Box 2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0" name="Text Box 2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1" name="Text Box 2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2" name="Text Box 2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3" name="Text Box 2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4" name="Text Box 2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5" name="Text Box 2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6" name="Text Box 2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7" name="Text Box 2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8" name="Text Box 2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59" name="Text Box 2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0" name="Text Box 2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1" name="Text Box 2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2" name="Text Box 2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3" name="Text Box 2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4" name="Text Box 2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5" name="Text Box 2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6" name="Text Box 2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7" name="Text Box 2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8" name="Text Box 2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69" name="Text Box 2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0" name="Text Box 2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1" name="Text Box 2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2" name="Text Box 2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3" name="Text Box 2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4" name="Text Box 2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5" name="Text Box 2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6" name="Text Box 2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7" name="Text Box 2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8" name="Text Box 2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79" name="Text Box 2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0" name="Text Box 2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1" name="Text Box 2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2" name="Text Box 2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3" name="Text Box 2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4" name="Text Box 2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5" name="Text Box 2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6" name="Text Box 2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7" name="Text Box 2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8" name="Text Box 2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89" name="Text Box 2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0" name="Text Box 2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1" name="Text Box 2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2" name="Text Box 2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3" name="Text Box 2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4" name="Text Box 2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5" name="Text Box 2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6" name="Text Box 2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7" name="Text Box 2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8" name="Text Box 2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799" name="Text Box 2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0" name="Text Box 3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1" name="Text Box 3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2" name="Text Box 3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3" name="Text Box 3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4" name="Text Box 3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5" name="Text Box 3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6" name="Text Box 3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7" name="Text Box 3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8" name="Text Box 3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09" name="Text Box 3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0" name="Text Box 3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1" name="Text Box 3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2" name="Text Box 3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3" name="Text Box 3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4" name="Text Box 3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5" name="Text Box 3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6" name="Text Box 3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7" name="Text Box 3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8" name="Text Box 3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19" name="Text Box 3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0" name="Text Box 3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1" name="Text Box 3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2" name="Text Box 3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3" name="Text Box 3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4" name="Text Box 3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5" name="Text Box 3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6" name="Text Box 3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7" name="Text Box 3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8" name="Text Box 3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29" name="Text Box 3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0" name="Text Box 3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1" name="Text Box 3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2" name="Text Box 3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3" name="Text Box 3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4" name="Text Box 3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5" name="Text Box 3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6" name="Text Box 3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7" name="Text Box 3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8" name="Text Box 3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39" name="Text Box 3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0" name="Text Box 3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1" name="Text Box 3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2" name="Text Box 3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3" name="Text Box 3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4" name="Text Box 3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5" name="Text Box 3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6" name="Text Box 3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7" name="Text Box 3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8" name="Text Box 3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49" name="Text Box 3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0" name="Text Box 3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1" name="Text Box 3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2" name="Text Box 3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3" name="Text Box 3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4" name="Text Box 3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5" name="Text Box 3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6" name="Text Box 3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7" name="Text Box 3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8" name="Text Box 3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59" name="Text Box 3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0" name="Text Box 3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1" name="Text Box 3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2" name="Text Box 3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3" name="Text Box 3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4" name="Text Box 3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5" name="Text Box 3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6" name="Text Box 3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7" name="Text Box 3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8" name="Text Box 3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69" name="Text Box 3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0" name="Text Box 3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1" name="Text Box 3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2" name="Text Box 3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3" name="Text Box 3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4" name="Text Box 3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5" name="Text Box 3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6" name="Text Box 3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7" name="Text Box 3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8" name="Text Box 3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79" name="Text Box 3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0" name="Text Box 3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1" name="Text Box 3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2" name="Text Box 3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3" name="Text Box 3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4" name="Text Box 3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5" name="Text Box 3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6" name="Text Box 3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7" name="Text Box 3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8" name="Text Box 3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89" name="Text Box 3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0" name="Text Box 3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1" name="Text Box 3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2" name="Text Box 3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3" name="Text Box 3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4" name="Text Box 3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5" name="Text Box 3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6" name="Text Box 3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7" name="Text Box 3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8" name="Text Box 3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899" name="Text Box 3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0" name="Text Box 3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1" name="Text Box 3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2" name="Text Box 3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3" name="Text Box 3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4" name="Text Box 3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5" name="Text Box 3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6" name="Text Box 3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7" name="Text Box 3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8" name="Text Box 3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09" name="Text Box 3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0" name="Text Box 3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1" name="Text Box 3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2" name="Text Box 3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3" name="Text Box 3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4" name="Text Box 3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5" name="Text Box 3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6" name="Text Box 3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7" name="Text Box 3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8" name="Text Box 3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19" name="Text Box 3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0" name="Text Box 3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1" name="Text Box 3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2" name="Text Box 3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3" name="Text Box 3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4" name="Text Box 3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5" name="Text Box 3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6" name="Text Box 3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7" name="Text Box 3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8" name="Text Box 3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29" name="Text Box 3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0" name="Text Box 3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1" name="Text Box 3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2" name="Text Box 3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3" name="Text Box 3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4" name="Text Box 3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5" name="Text Box 3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6" name="Text Box 3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7" name="Text Box 3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8" name="Text Box 3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39" name="Text Box 3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0" name="Text Box 3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1" name="Text Box 3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2" name="Text Box 3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3" name="Text Box 3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4" name="Text Box 3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5" name="Text Box 3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6" name="Text Box 3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7" name="Text Box 3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8" name="Text Box 3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49" name="Text Box 3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0" name="Text Box 3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1" name="Text Box 3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2" name="Text Box 3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3" name="Text Box 3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4" name="Text Box 3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5" name="Text Box 3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6" name="Text Box 3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7" name="Text Box 3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8" name="Text Box 3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59" name="Text Box 3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0" name="Text Box 3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1" name="Text Box 3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2" name="Text Box 3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3" name="Text Box 3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4" name="Text Box 3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5" name="Text Box 3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6" name="Text Box 3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7" name="Text Box 3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8" name="Text Box 3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69" name="Text Box 3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0" name="Text Box 3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1" name="Text Box 3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2" name="Text Box 3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3" name="Text Box 3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4" name="Text Box 3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5" name="Text Box 3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6" name="Text Box 3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7" name="Text Box 3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8" name="Text Box 3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79" name="Text Box 3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0" name="Text Box 3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1" name="Text Box 3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2" name="Text Box 3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3" name="Text Box 3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4" name="Text Box 3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5" name="Text Box 3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6" name="Text Box 3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7" name="Text Box 3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8" name="Text Box 3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89" name="Text Box 3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0" name="Text Box 3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1" name="Text Box 3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2" name="Text Box 3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3" name="Text Box 3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4" name="Text Box 3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5" name="Text Box 3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6" name="Text Box 3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7" name="Text Box 3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8" name="Text Box 3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8999" name="Text Box 3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0" name="Text Box 3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1" name="Text Box 3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2" name="Text Box 3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3" name="Text Box 3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4" name="Text Box 3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5" name="Text Box 3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6" name="Text Box 3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7" name="Text Box 3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8" name="Text Box 3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09" name="Text Box 3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0" name="Text Box 3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1" name="Text Box 3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2" name="Text Box 3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3" name="Text Box 3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4" name="Text Box 3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5" name="Text Box 3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6" name="Text Box 3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7" name="Text Box 3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8" name="Text Box 3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19" name="Text Box 3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0" name="Text Box 3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1" name="Text Box 3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2" name="Text Box 3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3" name="Text Box 3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4" name="Text Box 3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5" name="Text Box 3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6" name="Text Box 3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7" name="Text Box 3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8" name="Text Box 3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29" name="Text Box 3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0" name="Text Box 3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1" name="Text Box 3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2" name="Text Box 3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3" name="Text Box 3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4" name="Text Box 3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5" name="Text Box 3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6" name="Text Box 3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7" name="Text Box 3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8" name="Text Box 3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39" name="Text Box 3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0" name="Text Box 3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1" name="Text Box 3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2" name="Text Box 3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3" name="Text Box 3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4" name="Text Box 3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5" name="Text Box 3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6" name="Text Box 3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7" name="Text Box 3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8" name="Text Box 3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49" name="Text Box 3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0" name="Text Box 3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1" name="Text Box 3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2" name="Text Box 3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3" name="Text Box 3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4" name="Text Box 3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5" name="Text Box 3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6" name="Text Box 3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7" name="Text Box 3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8" name="Text Box 3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59" name="Text Box 3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0" name="Text Box 3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1" name="Text Box 3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2" name="Text Box 3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3" name="Text Box 3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4" name="Text Box 3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5" name="Text Box 3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6" name="Text Box 3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7" name="Text Box 3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8" name="Text Box 3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69" name="Text Box 3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0" name="Text Box 3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1" name="Text Box 3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2" name="Text Box 3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3" name="Text Box 3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4" name="Text Box 3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5" name="Text Box 3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6" name="Text Box 3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7" name="Text Box 3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8" name="Text Box 3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79" name="Text Box 3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0" name="Text Box 3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1" name="Text Box 3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2" name="Text Box 3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3" name="Text Box 3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4" name="Text Box 3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5" name="Text Box 3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6" name="Text Box 3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7" name="Text Box 3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8" name="Text Box 3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89" name="Text Box 3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0" name="Text Box 3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1" name="Text Box 3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2" name="Text Box 3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3" name="Text Box 3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4" name="Text Box 3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5" name="Text Box 3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6" name="Text Box 3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7" name="Text Box 3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8" name="Text Box 3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099" name="Text Box 3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0" name="Text Box 3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1" name="Text Box 3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2" name="Text Box 3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3" name="Text Box 3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4" name="Text Box 3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5" name="Text Box 3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6" name="Text Box 3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7" name="Text Box 3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8" name="Text Box 3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09" name="Text Box 3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0" name="Text Box 3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1" name="Text Box 3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2" name="Text Box 3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3" name="Text Box 3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4" name="Text Box 3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5" name="Text Box 3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6" name="Text Box 3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7" name="Text Box 3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8" name="Text Box 3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19" name="Text Box 3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0" name="Text Box 3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1" name="Text Box 3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2" name="Text Box 3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3" name="Text Box 3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4" name="Text Box 3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5" name="Text Box 3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6" name="Text Box 3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7" name="Text Box 3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8" name="Text Box 3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29" name="Text Box 3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0" name="Text Box 3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1" name="Text Box 3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2" name="Text Box 3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3" name="Text Box 3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4" name="Text Box 3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5" name="Text Box 3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6" name="Text Box 3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7" name="Text Box 3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8" name="Text Box 3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39" name="Text Box 3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0" name="Text Box 3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1" name="Text Box 3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2" name="Text Box 3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3" name="Text Box 3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4" name="Text Box 3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5" name="Text Box 3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6" name="Text Box 3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7" name="Text Box 3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8" name="Text Box 3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49" name="Text Box 3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0" name="Text Box 3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1" name="Text Box 3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2" name="Text Box 3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3" name="Text Box 3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4" name="Text Box 3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5" name="Text Box 3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6" name="Text Box 3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7" name="Text Box 3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8" name="Text Box 3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59" name="Text Box 3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0" name="Text Box 3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1" name="Text Box 3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2" name="Text Box 3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3" name="Text Box 3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4" name="Text Box 3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5" name="Text Box 3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6" name="Text Box 3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7" name="Text Box 3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8" name="Text Box 3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69" name="Text Box 3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0" name="Text Box 3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1" name="Text Box 3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2" name="Text Box 3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3" name="Text Box 3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4" name="Text Box 3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5" name="Text Box 3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6" name="Text Box 3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7" name="Text Box 3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8" name="Text Box 3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79" name="Text Box 3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0" name="Text Box 3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1" name="Text Box 3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2" name="Text Box 3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3" name="Text Box 3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4" name="Text Box 3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5" name="Text Box 3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6" name="Text Box 3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7" name="Text Box 3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8" name="Text Box 3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89" name="Text Box 3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0" name="Text Box 3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1" name="Text Box 3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2" name="Text Box 3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3" name="Text Box 3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4" name="Text Box 3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5" name="Text Box 3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6" name="Text Box 3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7" name="Text Box 3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8" name="Text Box 3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199" name="Text Box 3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0" name="Text Box 3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1" name="Text Box 3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2" name="Text Box 3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3" name="Text Box 3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4" name="Text Box 3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5" name="Text Box 3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6" name="Text Box 3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7" name="Text Box 3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8" name="Text Box 3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09" name="Text Box 3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0" name="Text Box 3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1" name="Text Box 3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2" name="Text Box 3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3" name="Text Box 3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4" name="Text Box 3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5" name="Text Box 3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6" name="Text Box 3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7" name="Text Box 34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8" name="Text Box 34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19" name="Text Box 34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0" name="Text Box 34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1" name="Text Box 34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2" name="Text Box 34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3" name="Text Box 34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4" name="Text Box 34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5" name="Text Box 34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6" name="Text Box 34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7" name="Text Box 34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8" name="Text Box 34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29" name="Text Box 34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0" name="Text Box 34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1" name="Text Box 34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2" name="Text Box 34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3" name="Text Box 34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4" name="Text Box 34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5" name="Text Box 34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6" name="Text Box 34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7" name="Text Box 34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8" name="Text Box 34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39" name="Text Box 34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0" name="Text Box 34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1" name="Text Box 34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2" name="Text Box 34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3" name="Text Box 34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4" name="Text Box 34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5" name="Text Box 34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6" name="Text Box 34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7" name="Text Box 34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8" name="Text Box 34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49" name="Text Box 34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0" name="Text Box 34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1" name="Text Box 34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2" name="Text Box 34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3" name="Text Box 34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4" name="Text Box 34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5" name="Text Box 34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6" name="Text Box 34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7" name="Text Box 34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8" name="Text Box 34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59" name="Text Box 34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0" name="Text Box 34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1" name="Text Box 34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2" name="Text Box 34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3" name="Text Box 34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4" name="Text Box 34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5" name="Text Box 34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6" name="Text Box 34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7" name="Text Box 34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8" name="Text Box 34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69" name="Text Box 34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0" name="Text Box 34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1" name="Text Box 34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2" name="Text Box 34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3" name="Text Box 34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4" name="Text Box 34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5" name="Text Box 34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6" name="Text Box 34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7" name="Text Box 34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8" name="Text Box 34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79" name="Text Box 34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0" name="Text Box 34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1" name="Text Box 34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2" name="Text Box 34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3" name="Text Box 34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4" name="Text Box 34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5" name="Text Box 34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6" name="Text Box 34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7" name="Text Box 34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8" name="Text Box 34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89" name="Text Box 34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0" name="Text Box 34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1" name="Text Box 34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2" name="Text Box 34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3" name="Text Box 34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4" name="Text Box 34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5" name="Text Box 34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6" name="Text Box 34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7" name="Text Box 34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8" name="Text Box 34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299" name="Text Box 34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0" name="Text Box 35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1" name="Text Box 35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2" name="Text Box 35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3" name="Text Box 35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4" name="Text Box 35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5" name="Text Box 35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6" name="Text Box 35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7" name="Text Box 35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8" name="Text Box 35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09" name="Text Box 35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0" name="Text Box 35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1" name="Text Box 35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2" name="Text Box 35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3" name="Text Box 35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4" name="Text Box 35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5" name="Text Box 35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6" name="Text Box 35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7" name="Text Box 35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8" name="Text Box 35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19" name="Text Box 35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0" name="Text Box 35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1" name="Text Box 35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2" name="Text Box 35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3" name="Text Box 35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4" name="Text Box 35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5" name="Text Box 35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6" name="Text Box 35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7" name="Text Box 35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8" name="Text Box 35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29" name="Text Box 35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0" name="Text Box 35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1" name="Text Box 35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2" name="Text Box 35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3" name="Text Box 35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4" name="Text Box 35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5" name="Text Box 35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6" name="Text Box 35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7" name="Text Box 35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8" name="Text Box 35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39" name="Text Box 35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0" name="Text Box 35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1" name="Text Box 35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2" name="Text Box 35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3" name="Text Box 35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4" name="Text Box 35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5" name="Text Box 35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6" name="Text Box 35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7" name="Text Box 35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8" name="Text Box 35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49" name="Text Box 35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0" name="Text Box 35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1" name="Text Box 35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2" name="Text Box 35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3" name="Text Box 35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4" name="Text Box 35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5" name="Text Box 35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6" name="Text Box 35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7" name="Text Box 35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8" name="Text Box 35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59" name="Text Box 35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0" name="Text Box 35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1" name="Text Box 35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2" name="Text Box 35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3" name="Text Box 35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4" name="Text Box 35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5" name="Text Box 35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6" name="Text Box 35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7" name="Text Box 35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8" name="Text Box 35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69" name="Text Box 35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0" name="Text Box 35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1" name="Text Box 35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2" name="Text Box 35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3" name="Text Box 35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4" name="Text Box 35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5" name="Text Box 35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6" name="Text Box 35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7" name="Text Box 35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8" name="Text Box 35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79" name="Text Box 35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0" name="Text Box 35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1" name="Text Box 35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2" name="Text Box 35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3" name="Text Box 35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4" name="Text Box 35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5" name="Text Box 35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6" name="Text Box 3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7" name="Text Box 3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8" name="Text Box 3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89" name="Text Box 3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0" name="Text Box 3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1" name="Text Box 3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2" name="Text Box 3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3" name="Text Box 3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4" name="Text Box 3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5" name="Text Box 3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6" name="Text Box 3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7" name="Text Box 3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8" name="Text Box 3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399" name="Text Box 3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0" name="Text Box 3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1" name="Text Box 3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2" name="Text Box 3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3" name="Text Box 3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4" name="Text Box 3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5" name="Text Box 3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6" name="Text Box 3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7" name="Text Box 3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8" name="Text Box 3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09" name="Text Box 3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0" name="Text Box 3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1" name="Text Box 3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2" name="Text Box 3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3" name="Text Box 3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4" name="Text Box 3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5" name="Text Box 3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6" name="Text Box 3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7" name="Text Box 3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8" name="Text Box 3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19" name="Text Box 3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0" name="Text Box 3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1" name="Text Box 3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2" name="Text Box 3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3" name="Text Box 3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4" name="Text Box 3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5" name="Text Box 3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6" name="Text Box 3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7" name="Text Box 3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8" name="Text Box 3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29" name="Text Box 3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0" name="Text Box 3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1" name="Text Box 3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2" name="Text Box 3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3" name="Text Box 3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4" name="Text Box 3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5" name="Text Box 3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6" name="Text Box 3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7" name="Text Box 3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8" name="Text Box 3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39" name="Text Box 3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0" name="Text Box 3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1" name="Text Box 3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2" name="Text Box 3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3" name="Text Box 3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4" name="Text Box 3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5" name="Text Box 36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6" name="Text Box 36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7" name="Text Box 36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8" name="Text Box 36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49" name="Text Box 36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0" name="Text Box 36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1" name="Text Box 36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2" name="Text Box 36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3" name="Text Box 36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4" name="Text Box 36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5" name="Text Box 36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6" name="Text Box 36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7" name="Text Box 36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8" name="Text Box 36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59" name="Text Box 36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0" name="Text Box 36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1" name="Text Box 36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2" name="Text Box 36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3" name="Text Box 36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4" name="Text Box 36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5" name="Text Box 36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6" name="Text Box 36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7" name="Text Box 36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8" name="Text Box 36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69" name="Text Box 36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0" name="Text Box 36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1" name="Text Box 36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2" name="Text Box 36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3" name="Text Box 36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4" name="Text Box 36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5" name="Text Box 36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6" name="Text Box 36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7" name="Text Box 36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8" name="Text Box 36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79" name="Text Box 36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0" name="Text Box 36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1" name="Text Box 36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2" name="Text Box 36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3" name="Text Box 36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4" name="Text Box 36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5" name="Text Box 36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6" name="Text Box 36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7" name="Text Box 3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8" name="Text Box 3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89" name="Text Box 3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0" name="Text Box 3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1" name="Text Box 3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2" name="Text Box 3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3" name="Text Box 3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4" name="Text Box 3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5" name="Text Box 3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6" name="Text Box 3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7" name="Text Box 3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8" name="Text Box 3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499" name="Text Box 3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0" name="Text Box 3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1" name="Text Box 3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2" name="Text Box 3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3" name="Text Box 3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4" name="Text Box 3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5" name="Text Box 3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6" name="Text Box 3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7" name="Text Box 3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8" name="Text Box 3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09" name="Text Box 3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0" name="Text Box 3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1" name="Text Box 3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2" name="Text Box 3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3" name="Text Box 3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4" name="Text Box 3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5" name="Text Box 3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6" name="Text Box 3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7" name="Text Box 3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8" name="Text Box 3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19" name="Text Box 3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0" name="Text Box 3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1" name="Text Box 3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2" name="Text Box 3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3" name="Text Box 3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4" name="Text Box 3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5" name="Text Box 3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6" name="Text Box 3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7" name="Text Box 3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8" name="Text Box 3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29" name="Text Box 3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0" name="Text Box 3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1" name="Text Box 3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2" name="Text Box 3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3" name="Text Box 3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4" name="Text Box 3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5" name="Text Box 3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6" name="Text Box 3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7" name="Text Box 3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8" name="Text Box 3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39" name="Text Box 3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0" name="Text Box 3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1" name="Text Box 3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2" name="Text Box 3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3" name="Text Box 3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4" name="Text Box 3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5" name="Text Box 3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6" name="Text Box 3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7" name="Text Box 3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8" name="Text Box 3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49" name="Text Box 3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0" name="Text Box 3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1" name="Text Box 3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2" name="Text Box 3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3" name="Text Box 3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4" name="Text Box 3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5" name="Text Box 3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6" name="Text Box 3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7" name="Text Box 3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8" name="Text Box 3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59" name="Text Box 3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0" name="Text Box 3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1" name="Text Box 3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2" name="Text Box 3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3" name="Text Box 3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4" name="Text Box 3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5" name="Text Box 3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6" name="Text Box 3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7" name="Text Box 3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8" name="Text Box 3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69" name="Text Box 3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0" name="Text Box 3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1" name="Text Box 3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2" name="Text Box 3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3" name="Text Box 3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4" name="Text Box 3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5" name="Text Box 3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6" name="Text Box 3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7" name="Text Box 3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8" name="Text Box 3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79" name="Text Box 3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0" name="Text Box 3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1" name="Text Box 3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2" name="Text Box 3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3" name="Text Box 3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4" name="Text Box 3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5" name="Text Box 3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6" name="Text Box 3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7" name="Text Box 3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8" name="Text Box 3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89" name="Text Box 3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0" name="Text Box 3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1" name="Text Box 3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2" name="Text Box 3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3" name="Text Box 3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4" name="Text Box 3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5" name="Text Box 3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6" name="Text Box 3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7" name="Text Box 3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8" name="Text Box 3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599" name="Text Box 3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0" name="Text Box 3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1" name="Text Box 3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2" name="Text Box 3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3" name="Text Box 3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4" name="Text Box 3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5" name="Text Box 3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6" name="Text Box 3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7" name="Text Box 3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8" name="Text Box 3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09" name="Text Box 3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0" name="Text Box 3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1" name="Text Box 3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2" name="Text Box 3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3" name="Text Box 3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4" name="Text Box 3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5" name="Text Box 3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6" name="Text Box 3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7" name="Text Box 3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8" name="Text Box 3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19" name="Text Box 3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0" name="Text Box 3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1" name="Text Box 3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2" name="Text Box 3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3" name="Text Box 3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4" name="Text Box 3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5" name="Text Box 3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6" name="Text Box 3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7" name="Text Box 3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8" name="Text Box 3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29" name="Text Box 3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0" name="Text Box 3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1" name="Text Box 3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2" name="Text Box 3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3" name="Text Box 3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4" name="Text Box 3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5" name="Text Box 3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6" name="Text Box 3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7" name="Text Box 3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8" name="Text Box 3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39" name="Text Box 3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0" name="Text Box 3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1" name="Text Box 3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2" name="Text Box 3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3" name="Text Box 3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4" name="Text Box 3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5" name="Text Box 3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6" name="Text Box 3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7" name="Text Box 3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8" name="Text Box 3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49" name="Text Box 3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0" name="Text Box 3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1" name="Text Box 3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2" name="Text Box 3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3" name="Text Box 3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4" name="Text Box 3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5" name="Text Box 3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6" name="Text Box 3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7" name="Text Box 3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8" name="Text Box 3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59" name="Text Box 3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0" name="Text Box 3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1" name="Text Box 3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2" name="Text Box 3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3" name="Text Box 3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4" name="Text Box 3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5" name="Text Box 3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6" name="Text Box 3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7" name="Text Box 3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8" name="Text Box 3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69" name="Text Box 3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0" name="Text Box 3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1" name="Text Box 3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2" name="Text Box 3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3" name="Text Box 3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4" name="Text Box 3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5" name="Text Box 3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6" name="Text Box 3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7" name="Text Box 3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8" name="Text Box 3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79" name="Text Box 3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0" name="Text Box 3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1" name="Text Box 3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2" name="Text Box 3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3" name="Text Box 3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4" name="Text Box 3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5" name="Text Box 3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6" name="Text Box 3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7" name="Text Box 3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8" name="Text Box 3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89" name="Text Box 3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0" name="Text Box 3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1" name="Text Box 3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2" name="Text Box 3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3" name="Text Box 3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4" name="Text Box 3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5" name="Text Box 3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6" name="Text Box 3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7" name="Text Box 3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8" name="Text Box 3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699" name="Text Box 3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0" name="Text Box 3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1" name="Text Box 3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2" name="Text Box 3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3" name="Text Box 3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4" name="Text Box 3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5" name="Text Box 3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6" name="Text Box 3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7" name="Text Box 3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8" name="Text Box 3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09" name="Text Box 3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0" name="Text Box 3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1" name="Text Box 3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2" name="Text Box 3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3" name="Text Box 3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4" name="Text Box 3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5" name="Text Box 3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6" name="Text Box 3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7" name="Text Box 3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8" name="Text Box 3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19" name="Text Box 3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0" name="Text Box 3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1" name="Text Box 3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2" name="Text Box 3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3" name="Text Box 3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4" name="Text Box 3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5" name="Text Box 3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6" name="Text Box 3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7" name="Text Box 3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8" name="Text Box 3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29" name="Text Box 3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0" name="Text Box 3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1" name="Text Box 3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2" name="Text Box 3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3" name="Text Box 3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4" name="Text Box 3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5" name="Text Box 3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6" name="Text Box 3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7" name="Text Box 3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8" name="Text Box 3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39" name="Text Box 3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0" name="Text Box 3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1" name="Text Box 3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2" name="Text Box 3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3" name="Text Box 3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4" name="Text Box 3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5" name="Text Box 3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6" name="Text Box 3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7" name="Text Box 3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8" name="Text Box 3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49" name="Text Box 3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0" name="Text Box 3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1" name="Text Box 3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2" name="Text Box 3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3" name="Text Box 3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4" name="Text Box 3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5" name="Text Box 3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6" name="Text Box 3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7" name="Text Box 3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8" name="Text Box 3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59" name="Text Box 3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0" name="Text Box 3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1" name="Text Box 3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2" name="Text Box 3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3" name="Text Box 3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4" name="Text Box 3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5" name="Text Box 3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6" name="Text Box 3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7" name="Text Box 3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8" name="Text Box 3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69" name="Text Box 3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0" name="Text Box 3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1" name="Text Box 3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2" name="Text Box 3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3" name="Text Box 3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4" name="Text Box 3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5" name="Text Box 3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6" name="Text Box 3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7" name="Text Box 3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8" name="Text Box 3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79" name="Text Box 3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0" name="Text Box 3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1" name="Text Box 3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2" name="Text Box 3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3" name="Text Box 3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4" name="Text Box 3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5" name="Text Box 3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6" name="Text Box 3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7" name="Text Box 3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8" name="Text Box 3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89" name="Text Box 3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0" name="Text Box 3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1" name="Text Box 3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2" name="Text Box 3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3" name="Text Box 3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4" name="Text Box 3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5" name="Text Box 3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6" name="Text Box 3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7" name="Text Box 3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8" name="Text Box 3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799" name="Text Box 3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0" name="Text Box 4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1" name="Text Box 4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2" name="Text Box 4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3" name="Text Box 4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4" name="Text Box 4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5" name="Text Box 4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6" name="Text Box 4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7" name="Text Box 4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8" name="Text Box 4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09" name="Text Box 4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0" name="Text Box 4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1" name="Text Box 4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2" name="Text Box 4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3" name="Text Box 4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4" name="Text Box 4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5" name="Text Box 4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6" name="Text Box 4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7" name="Text Box 4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8" name="Text Box 4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19" name="Text Box 4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0" name="Text Box 4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1" name="Text Box 4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2" name="Text Box 4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3" name="Text Box 4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4" name="Text Box 4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5" name="Text Box 4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6" name="Text Box 4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7" name="Text Box 4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8" name="Text Box 4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29" name="Text Box 4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0" name="Text Box 4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1" name="Text Box 4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2" name="Text Box 4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3" name="Text Box 4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4" name="Text Box 4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5" name="Text Box 4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6" name="Text Box 4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7" name="Text Box 4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8" name="Text Box 4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39" name="Text Box 4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0" name="Text Box 4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1" name="Text Box 4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2" name="Text Box 4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3" name="Text Box 4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4" name="Text Box 4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5" name="Text Box 4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6" name="Text Box 4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7" name="Text Box 4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8" name="Text Box 4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49" name="Text Box 4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0" name="Text Box 4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1" name="Text Box 4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2" name="Text Box 4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3" name="Text Box 4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4" name="Text Box 4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5" name="Text Box 4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6" name="Text Box 4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7" name="Text Box 4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8" name="Text Box 4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59" name="Text Box 4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0" name="Text Box 4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1" name="Text Box 4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2" name="Text Box 4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3" name="Text Box 4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4" name="Text Box 4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5" name="Text Box 4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6" name="Text Box 4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7" name="Text Box 4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8" name="Text Box 4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69" name="Text Box 4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0" name="Text Box 4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1" name="Text Box 4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2" name="Text Box 4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3" name="Text Box 4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4" name="Text Box 4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5" name="Text Box 4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6" name="Text Box 4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7" name="Text Box 4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8" name="Text Box 4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79" name="Text Box 4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0" name="Text Box 4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1" name="Text Box 4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2" name="Text Box 4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3" name="Text Box 4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4" name="Text Box 4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5" name="Text Box 4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6" name="Text Box 4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7" name="Text Box 4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8" name="Text Box 4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89" name="Text Box 4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0" name="Text Box 4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1" name="Text Box 4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2" name="Text Box 4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3" name="Text Box 4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4" name="Text Box 4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5" name="Text Box 4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6" name="Text Box 4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7" name="Text Box 4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8" name="Text Box 4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899" name="Text Box 4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0" name="Text Box 4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1" name="Text Box 4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2" name="Text Box 4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3" name="Text Box 4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4" name="Text Box 4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5" name="Text Box 4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6" name="Text Box 4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7" name="Text Box 4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8" name="Text Box 4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09" name="Text Box 4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0" name="Text Box 4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1" name="Text Box 4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2" name="Text Box 4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3" name="Text Box 4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4" name="Text Box 4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5" name="Text Box 4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6" name="Text Box 4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7" name="Text Box 4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8" name="Text Box 4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19" name="Text Box 4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0" name="Text Box 4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1" name="Text Box 4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2" name="Text Box 4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3" name="Text Box 4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4" name="Text Box 4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5" name="Text Box 4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6" name="Text Box 4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7" name="Text Box 4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8" name="Text Box 4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29" name="Text Box 4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0" name="Text Box 4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1" name="Text Box 4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2" name="Text Box 4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3" name="Text Box 4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4" name="Text Box 4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5" name="Text Box 4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6" name="Text Box 4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7" name="Text Box 4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8" name="Text Box 4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39" name="Text Box 4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0" name="Text Box 4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1" name="Text Box 4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2" name="Text Box 4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3" name="Text Box 4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4" name="Text Box 4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5" name="Text Box 4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6" name="Text Box 4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7" name="Text Box 4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8" name="Text Box 4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49" name="Text Box 4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0" name="Text Box 4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1" name="Text Box 4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2" name="Text Box 4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3" name="Text Box 4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4" name="Text Box 4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5" name="Text Box 4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6" name="Text Box 4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7" name="Text Box 4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8" name="Text Box 4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59" name="Text Box 4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0" name="Text Box 4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1" name="Text Box 4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2" name="Text Box 4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3" name="Text Box 4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4" name="Text Box 4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5" name="Text Box 4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6" name="Text Box 4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7" name="Text Box 4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8" name="Text Box 4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69" name="Text Box 4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0" name="Text Box 4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1" name="Text Box 4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2" name="Text Box 4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3" name="Text Box 4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4" name="Text Box 4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5" name="Text Box 4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6" name="Text Box 4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7" name="Text Box 4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8" name="Text Box 4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79" name="Text Box 4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0" name="Text Box 4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1" name="Text Box 4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2" name="Text Box 4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3" name="Text Box 4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4" name="Text Box 4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5" name="Text Box 4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6" name="Text Box 4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7" name="Text Box 4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8" name="Text Box 4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89" name="Text Box 4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0" name="Text Box 4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1" name="Text Box 4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2" name="Text Box 4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3" name="Text Box 4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4" name="Text Box 4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5" name="Text Box 4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6" name="Text Box 4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7" name="Text Box 4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8" name="Text Box 4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9999" name="Text Box 4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0" name="Text Box 4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1" name="Text Box 4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2" name="Text Box 4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3" name="Text Box 4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4" name="Text Box 4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5" name="Text Box 4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6" name="Text Box 4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7" name="Text Box 4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8" name="Text Box 4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09" name="Text Box 4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0" name="Text Box 4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1" name="Text Box 4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2" name="Text Box 4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3" name="Text Box 4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4" name="Text Box 4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5" name="Text Box 4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6" name="Text Box 4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7" name="Text Box 4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8" name="Text Box 4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19" name="Text Box 4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0" name="Text Box 4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1" name="Text Box 4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2" name="Text Box 4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3" name="Text Box 4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4" name="Text Box 4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5" name="Text Box 4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6" name="Text Box 4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7" name="Text Box 4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8" name="Text Box 4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29" name="Text Box 4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0" name="Text Box 4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1" name="Text Box 4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2" name="Text Box 4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3" name="Text Box 4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4" name="Text Box 4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5" name="Text Box 4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6" name="Text Box 4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7" name="Text Box 4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8" name="Text Box 4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39" name="Text Box 4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0" name="Text Box 4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1" name="Text Box 4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2" name="Text Box 4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3" name="Text Box 4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4" name="Text Box 4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5" name="Text Box 4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6" name="Text Box 4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7" name="Text Box 4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8" name="Text Box 4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49" name="Text Box 4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0" name="Text Box 4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1" name="Text Box 4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2" name="Text Box 4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3" name="Text Box 4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4" name="Text Box 4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5" name="Text Box 4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6" name="Text Box 4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7" name="Text Box 4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8" name="Text Box 4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59" name="Text Box 4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0" name="Text Box 4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1" name="Text Box 4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2" name="Text Box 4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3" name="Text Box 4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4" name="Text Box 4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5" name="Text Box 4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6" name="Text Box 4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7" name="Text Box 4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8" name="Text Box 4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69" name="Text Box 4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0" name="Text Box 4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1" name="Text Box 4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2" name="Text Box 4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3" name="Text Box 4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4" name="Text Box 4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5" name="Text Box 4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6" name="Text Box 4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7" name="Text Box 4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8" name="Text Box 4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79" name="Text Box 4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0" name="Text Box 4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1" name="Text Box 4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2" name="Text Box 4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3" name="Text Box 4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4" name="Text Box 4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5" name="Text Box 4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6" name="Text Box 4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7" name="Text Box 4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8" name="Text Box 4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89" name="Text Box 4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0" name="Text Box 4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1" name="Text Box 4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2" name="Text Box 4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3" name="Text Box 4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4" name="Text Box 4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5" name="Text Box 4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6" name="Text Box 4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7" name="Text Box 4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8" name="Text Box 4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099" name="Text Box 4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0" name="Text Box 4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1" name="Text Box 4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2" name="Text Box 4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3" name="Text Box 4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4" name="Text Box 4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5" name="Text Box 4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6" name="Text Box 4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7" name="Text Box 4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8" name="Text Box 4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09" name="Text Box 4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0" name="Text Box 4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1" name="Text Box 4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2" name="Text Box 4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3" name="Text Box 4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4" name="Text Box 4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5" name="Text Box 4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6" name="Text Box 4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7" name="Text Box 4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8" name="Text Box 4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19" name="Text Box 4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0" name="Text Box 4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1" name="Text Box 4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2" name="Text Box 4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3" name="Text Box 4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4" name="Text Box 4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5" name="Text Box 4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6" name="Text Box 4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7" name="Text Box 4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8" name="Text Box 4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29" name="Text Box 4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0" name="Text Box 4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1" name="Text Box 4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2" name="Text Box 4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3" name="Text Box 4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4" name="Text Box 4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5" name="Text Box 4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6" name="Text Box 4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7" name="Text Box 4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8" name="Text Box 4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39" name="Text Box 4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0" name="Text Box 4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1" name="Text Box 4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2" name="Text Box 4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3" name="Text Box 4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4" name="Text Box 4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5" name="Text Box 4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6" name="Text Box 4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7" name="Text Box 4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8" name="Text Box 4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49" name="Text Box 4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0" name="Text Box 4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1" name="Text Box 4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2" name="Text Box 4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3" name="Text Box 4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4" name="Text Box 4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5" name="Text Box 4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6" name="Text Box 4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7" name="Text Box 4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8" name="Text Box 4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59" name="Text Box 4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0" name="Text Box 4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1" name="Text Box 4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2" name="Text Box 4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3" name="Text Box 4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4" name="Text Box 4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5" name="Text Box 4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6" name="Text Box 4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7" name="Text Box 4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8" name="Text Box 4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69" name="Text Box 4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0" name="Text Box 4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1" name="Text Box 4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2" name="Text Box 4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3" name="Text Box 4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4" name="Text Box 4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5" name="Text Box 4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6" name="Text Box 4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7" name="Text Box 4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8" name="Text Box 4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79" name="Text Box 4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0" name="Text Box 4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1" name="Text Box 4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2" name="Text Box 4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3" name="Text Box 4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4" name="Text Box 4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5" name="Text Box 4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6" name="Text Box 4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7" name="Text Box 4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8" name="Text Box 4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89" name="Text Box 4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0" name="Text Box 4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1" name="Text Box 4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2" name="Text Box 4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3" name="Text Box 4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4" name="Text Box 4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5" name="Text Box 4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6" name="Text Box 4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7" name="Text Box 4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8" name="Text Box 4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199" name="Text Box 4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0" name="Text Box 4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1" name="Text Box 4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2" name="Text Box 4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3" name="Text Box 4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4" name="Text Box 4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5" name="Text Box 4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6" name="Text Box 4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7" name="Text Box 4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8" name="Text Box 4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09" name="Text Box 4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0" name="Text Box 4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1" name="Text Box 4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2" name="Text Box 4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3" name="Text Box 4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4" name="Text Box 4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5" name="Text Box 4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6" name="Text Box 4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7" name="Text Box 44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8" name="Text Box 44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19" name="Text Box 44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0" name="Text Box 44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1" name="Text Box 44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2" name="Text Box 44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3" name="Text Box 44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4" name="Text Box 44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5" name="Text Box 44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6" name="Text Box 44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7" name="Text Box 44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8" name="Text Box 44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29" name="Text Box 44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0" name="Text Box 44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1" name="Text Box 44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2" name="Text Box 44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3" name="Text Box 44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4" name="Text Box 44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5" name="Text Box 44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6" name="Text Box 44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7" name="Text Box 44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8" name="Text Box 44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39" name="Text Box 44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0" name="Text Box 44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1" name="Text Box 44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2" name="Text Box 44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3" name="Text Box 44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4" name="Text Box 44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5" name="Text Box 44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6" name="Text Box 44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7" name="Text Box 44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8" name="Text Box 44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49" name="Text Box 44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0" name="Text Box 44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1" name="Text Box 44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2" name="Text Box 44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3" name="Text Box 44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4" name="Text Box 44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5" name="Text Box 44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6" name="Text Box 44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7" name="Text Box 44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8" name="Text Box 44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59" name="Text Box 44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0" name="Text Box 44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1" name="Text Box 44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2" name="Text Box 44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3" name="Text Box 44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4" name="Text Box 44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5" name="Text Box 44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6" name="Text Box 44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7" name="Text Box 44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8" name="Text Box 44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69" name="Text Box 44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0" name="Text Box 44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1" name="Text Box 44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2" name="Text Box 44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3" name="Text Box 44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4" name="Text Box 44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5" name="Text Box 44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6" name="Text Box 44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7" name="Text Box 44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8" name="Text Box 44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79" name="Text Box 44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0" name="Text Box 44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1" name="Text Box 44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2" name="Text Box 44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3" name="Text Box 44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4" name="Text Box 44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5" name="Text Box 44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6" name="Text Box 44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7" name="Text Box 44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8" name="Text Box 44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89" name="Text Box 44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0" name="Text Box 44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1" name="Text Box 44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2" name="Text Box 44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3" name="Text Box 44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4" name="Text Box 44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5" name="Text Box 44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6" name="Text Box 44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7" name="Text Box 44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8" name="Text Box 44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299" name="Text Box 44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0" name="Text Box 45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1" name="Text Box 45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2" name="Text Box 45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3" name="Text Box 45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4" name="Text Box 45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5" name="Text Box 45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6" name="Text Box 45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7" name="Text Box 45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8" name="Text Box 45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09" name="Text Box 45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0" name="Text Box 45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1" name="Text Box 45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2" name="Text Box 45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3" name="Text Box 45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4" name="Text Box 45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5" name="Text Box 45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6" name="Text Box 45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7" name="Text Box 45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8" name="Text Box 45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19" name="Text Box 45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0" name="Text Box 45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1" name="Text Box 45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2" name="Text Box 45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3" name="Text Box 45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4" name="Text Box 45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5" name="Text Box 45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6" name="Text Box 45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7" name="Text Box 45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8" name="Text Box 45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29" name="Text Box 45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0" name="Text Box 45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1" name="Text Box 45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2" name="Text Box 45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3" name="Text Box 45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4" name="Text Box 45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5" name="Text Box 45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6" name="Text Box 45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7" name="Text Box 45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8" name="Text Box 45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39" name="Text Box 45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0" name="Text Box 45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1" name="Text Box 45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2" name="Text Box 45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3" name="Text Box 45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4" name="Text Box 45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5" name="Text Box 45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6" name="Text Box 45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7" name="Text Box 45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8" name="Text Box 45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49" name="Text Box 45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0" name="Text Box 45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1" name="Text Box 45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2" name="Text Box 45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3" name="Text Box 45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4" name="Text Box 45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5" name="Text Box 45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6" name="Text Box 45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7" name="Text Box 45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8" name="Text Box 45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59" name="Text Box 45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0" name="Text Box 45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1" name="Text Box 45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2" name="Text Box 45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3" name="Text Box 45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4" name="Text Box 45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5" name="Text Box 45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6" name="Text Box 45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7" name="Text Box 45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8" name="Text Box 45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69" name="Text Box 45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0" name="Text Box 45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1" name="Text Box 45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2" name="Text Box 45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3" name="Text Box 45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4" name="Text Box 45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5" name="Text Box 45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6" name="Text Box 45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7" name="Text Box 45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8" name="Text Box 45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79" name="Text Box 45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0" name="Text Box 45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1" name="Text Box 45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2" name="Text Box 45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3" name="Text Box 45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4" name="Text Box 45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5" name="Text Box 45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6" name="Text Box 4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7" name="Text Box 4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8" name="Text Box 4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89" name="Text Box 4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0" name="Text Box 4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1" name="Text Box 4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2" name="Text Box 4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3" name="Text Box 4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4" name="Text Box 4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5" name="Text Box 4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6" name="Text Box 4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7" name="Text Box 4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8" name="Text Box 4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399" name="Text Box 4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0" name="Text Box 4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1" name="Text Box 4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2" name="Text Box 4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3" name="Text Box 4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4" name="Text Box 4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5" name="Text Box 4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6" name="Text Box 4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7" name="Text Box 4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8" name="Text Box 4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09" name="Text Box 4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0" name="Text Box 4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1" name="Text Box 4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2" name="Text Box 4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3" name="Text Box 4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4" name="Text Box 4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5" name="Text Box 4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6" name="Text Box 4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7" name="Text Box 4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8" name="Text Box 4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19" name="Text Box 4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0" name="Text Box 4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1" name="Text Box 4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2" name="Text Box 4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3" name="Text Box 4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4" name="Text Box 4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5" name="Text Box 4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6" name="Text Box 4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7" name="Text Box 4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8" name="Text Box 4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29" name="Text Box 4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0" name="Text Box 4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1" name="Text Box 4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2" name="Text Box 4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3" name="Text Box 4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4" name="Text Box 4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5" name="Text Box 4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6" name="Text Box 4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7" name="Text Box 4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8" name="Text Box 4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39" name="Text Box 4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0" name="Text Box 4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1" name="Text Box 4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2" name="Text Box 4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3" name="Text Box 4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4" name="Text Box 4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5" name="Text Box 46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6" name="Text Box 46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7" name="Text Box 46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8" name="Text Box 46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49" name="Text Box 46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0" name="Text Box 46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1" name="Text Box 46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2" name="Text Box 46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3" name="Text Box 46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4" name="Text Box 46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5" name="Text Box 46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6" name="Text Box 46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7" name="Text Box 46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8" name="Text Box 46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59" name="Text Box 46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0" name="Text Box 46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1" name="Text Box 46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2" name="Text Box 46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3" name="Text Box 46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4" name="Text Box 46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5" name="Text Box 46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6" name="Text Box 46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7" name="Text Box 46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8" name="Text Box 46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69" name="Text Box 46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0" name="Text Box 46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1" name="Text Box 46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2" name="Text Box 46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3" name="Text Box 46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4" name="Text Box 46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5" name="Text Box 46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6" name="Text Box 46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7" name="Text Box 46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8" name="Text Box 46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79" name="Text Box 46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0" name="Text Box 46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1" name="Text Box 46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2" name="Text Box 46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3" name="Text Box 46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4" name="Text Box 46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5" name="Text Box 46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6" name="Text Box 46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7" name="Text Box 4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8" name="Text Box 4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89" name="Text Box 4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0" name="Text Box 4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1" name="Text Box 4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2" name="Text Box 4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3" name="Text Box 4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4" name="Text Box 4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5" name="Text Box 4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6" name="Text Box 4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7" name="Text Box 4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8" name="Text Box 4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499" name="Text Box 4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0" name="Text Box 4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1" name="Text Box 4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2" name="Text Box 4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3" name="Text Box 4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4" name="Text Box 4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5" name="Text Box 4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6" name="Text Box 4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7" name="Text Box 4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8" name="Text Box 4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09" name="Text Box 4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0" name="Text Box 4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1" name="Text Box 4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2" name="Text Box 4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3" name="Text Box 4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4" name="Text Box 4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5" name="Text Box 4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6" name="Text Box 4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7" name="Text Box 4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8" name="Text Box 4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19" name="Text Box 4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0" name="Text Box 4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1" name="Text Box 4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2" name="Text Box 4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3" name="Text Box 4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4" name="Text Box 4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5" name="Text Box 4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6" name="Text Box 4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7" name="Text Box 4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8" name="Text Box 4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29" name="Text Box 4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0" name="Text Box 4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1" name="Text Box 4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2" name="Text Box 4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3" name="Text Box 4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4" name="Text Box 4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5" name="Text Box 4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6" name="Text Box 4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7" name="Text Box 4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8" name="Text Box 4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39" name="Text Box 4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0" name="Text Box 4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1" name="Text Box 4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2" name="Text Box 4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3" name="Text Box 4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4" name="Text Box 4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5" name="Text Box 4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6" name="Text Box 4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7" name="Text Box 4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8" name="Text Box 4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49" name="Text Box 4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0" name="Text Box 4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1" name="Text Box 4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2" name="Text Box 4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3" name="Text Box 4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4" name="Text Box 4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5" name="Text Box 4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6" name="Text Box 4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7" name="Text Box 4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8" name="Text Box 4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59" name="Text Box 4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0" name="Text Box 4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1" name="Text Box 4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2" name="Text Box 4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3" name="Text Box 4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4" name="Text Box 4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5" name="Text Box 4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6" name="Text Box 4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7" name="Text Box 4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8" name="Text Box 4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69" name="Text Box 4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0" name="Text Box 4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1" name="Text Box 4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2" name="Text Box 4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3" name="Text Box 4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4" name="Text Box 4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5" name="Text Box 4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6" name="Text Box 4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7" name="Text Box 4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8" name="Text Box 4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79" name="Text Box 4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0" name="Text Box 4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1" name="Text Box 4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2" name="Text Box 4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3" name="Text Box 4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4" name="Text Box 4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5" name="Text Box 4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6" name="Text Box 4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7" name="Text Box 4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8" name="Text Box 4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89" name="Text Box 4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0" name="Text Box 4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1" name="Text Box 4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2" name="Text Box 4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3" name="Text Box 4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4" name="Text Box 4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5" name="Text Box 4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6" name="Text Box 4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7" name="Text Box 4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8" name="Text Box 4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599" name="Text Box 4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0" name="Text Box 4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1" name="Text Box 4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2" name="Text Box 4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3" name="Text Box 4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4" name="Text Box 4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5" name="Text Box 4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6" name="Text Box 4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7" name="Text Box 4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8" name="Text Box 4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09" name="Text Box 4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0" name="Text Box 4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1" name="Text Box 4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2" name="Text Box 4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3" name="Text Box 4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4" name="Text Box 4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5" name="Text Box 4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6" name="Text Box 4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7" name="Text Box 4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8" name="Text Box 4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19" name="Text Box 4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0" name="Text Box 4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1" name="Text Box 4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2" name="Text Box 4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3" name="Text Box 4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4" name="Text Box 4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5" name="Text Box 4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6" name="Text Box 4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7" name="Text Box 4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8" name="Text Box 4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29" name="Text Box 4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0" name="Text Box 4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1" name="Text Box 4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2" name="Text Box 4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3" name="Text Box 4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4" name="Text Box 4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5" name="Text Box 4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6" name="Text Box 4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7" name="Text Box 4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8" name="Text Box 4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39" name="Text Box 4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0" name="Text Box 4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1" name="Text Box 4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2" name="Text Box 4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3" name="Text Box 4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4" name="Text Box 4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5" name="Text Box 4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6" name="Text Box 4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7" name="Text Box 4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8" name="Text Box 4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49" name="Text Box 4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0" name="Text Box 4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1" name="Text Box 4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2" name="Text Box 4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3" name="Text Box 4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4" name="Text Box 4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5" name="Text Box 4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6" name="Text Box 4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7" name="Text Box 4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8" name="Text Box 4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59" name="Text Box 4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0" name="Text Box 4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1" name="Text Box 4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2" name="Text Box 4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3" name="Text Box 4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4" name="Text Box 4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5" name="Text Box 4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6" name="Text Box 4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7" name="Text Box 4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8" name="Text Box 4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69" name="Text Box 4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0" name="Text Box 4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1" name="Text Box 4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2" name="Text Box 4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3" name="Text Box 4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4" name="Text Box 4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5" name="Text Box 4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6" name="Text Box 4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7" name="Text Box 4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8" name="Text Box 4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79" name="Text Box 4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0" name="Text Box 4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1" name="Text Box 4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2" name="Text Box 4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3" name="Text Box 4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4" name="Text Box 4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5" name="Text Box 4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6" name="Text Box 4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7" name="Text Box 4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8" name="Text Box 4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89" name="Text Box 4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0" name="Text Box 4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1" name="Text Box 4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2" name="Text Box 4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3" name="Text Box 4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4" name="Text Box 4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5" name="Text Box 4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6" name="Text Box 4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7" name="Text Box 4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8" name="Text Box 4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699" name="Text Box 4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0" name="Text Box 4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1" name="Text Box 4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2" name="Text Box 4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3" name="Text Box 4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4" name="Text Box 4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5" name="Text Box 4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6" name="Text Box 4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7" name="Text Box 4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8" name="Text Box 4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09" name="Text Box 4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0" name="Text Box 4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1" name="Text Box 4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2" name="Text Box 4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3" name="Text Box 4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4" name="Text Box 4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5" name="Text Box 4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6" name="Text Box 4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7" name="Text Box 4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8" name="Text Box 4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19" name="Text Box 4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0" name="Text Box 4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1" name="Text Box 4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2" name="Text Box 4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3" name="Text Box 4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4" name="Text Box 4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5" name="Text Box 4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6" name="Text Box 4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7" name="Text Box 4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8" name="Text Box 4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29" name="Text Box 4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0" name="Text Box 4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1" name="Text Box 4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2" name="Text Box 4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3" name="Text Box 4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4" name="Text Box 4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5" name="Text Box 4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6" name="Text Box 4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7" name="Text Box 4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8" name="Text Box 4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39" name="Text Box 4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0" name="Text Box 4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1" name="Text Box 4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2" name="Text Box 4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3" name="Text Box 4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4" name="Text Box 4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5" name="Text Box 4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6" name="Text Box 4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7" name="Text Box 4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8" name="Text Box 4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49" name="Text Box 4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0" name="Text Box 4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1" name="Text Box 4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2" name="Text Box 4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3" name="Text Box 4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4" name="Text Box 4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5" name="Text Box 4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6" name="Text Box 4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7" name="Text Box 4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8" name="Text Box 4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59" name="Text Box 4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0" name="Text Box 4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1" name="Text Box 4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2" name="Text Box 4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3" name="Text Box 4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4" name="Text Box 4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5" name="Text Box 4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6" name="Text Box 4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7" name="Text Box 4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8" name="Text Box 4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69" name="Text Box 4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0" name="Text Box 4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1" name="Text Box 4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2" name="Text Box 4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3" name="Text Box 4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4" name="Text Box 4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5" name="Text Box 4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6" name="Text Box 4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7" name="Text Box 4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8" name="Text Box 4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79" name="Text Box 4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0" name="Text Box 4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1" name="Text Box 4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2" name="Text Box 4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3" name="Text Box 4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4" name="Text Box 4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5" name="Text Box 4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6" name="Text Box 4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7" name="Text Box 4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8" name="Text Box 4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89" name="Text Box 4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0" name="Text Box 4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1" name="Text Box 4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2" name="Text Box 4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3" name="Text Box 4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4" name="Text Box 4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5" name="Text Box 4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6" name="Text Box 4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7" name="Text Box 4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8" name="Text Box 4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799" name="Text Box 4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0" name="Text Box 5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1" name="Text Box 5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2" name="Text Box 5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3" name="Text Box 5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4" name="Text Box 5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5" name="Text Box 5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6" name="Text Box 5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7" name="Text Box 5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8" name="Text Box 5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09" name="Text Box 5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0" name="Text Box 5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1" name="Text Box 5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2" name="Text Box 5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3" name="Text Box 5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4" name="Text Box 5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5" name="Text Box 5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6" name="Text Box 5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7" name="Text Box 5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8" name="Text Box 5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19" name="Text Box 5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0" name="Text Box 5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1" name="Text Box 5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2" name="Text Box 5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3" name="Text Box 5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4" name="Text Box 5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5" name="Text Box 5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6" name="Text Box 5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7" name="Text Box 5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8" name="Text Box 5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29" name="Text Box 5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0" name="Text Box 5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1" name="Text Box 5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2" name="Text Box 5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3" name="Text Box 5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4" name="Text Box 5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5" name="Text Box 5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6" name="Text Box 5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7" name="Text Box 5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8" name="Text Box 5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39" name="Text Box 5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0" name="Text Box 5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1" name="Text Box 5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2" name="Text Box 5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3" name="Text Box 5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4" name="Text Box 5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5" name="Text Box 5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6" name="Text Box 5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7" name="Text Box 5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8" name="Text Box 5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49" name="Text Box 5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0" name="Text Box 5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1" name="Text Box 5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2" name="Text Box 5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3" name="Text Box 5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4" name="Text Box 5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5" name="Text Box 5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6" name="Text Box 5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7" name="Text Box 5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8" name="Text Box 5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59" name="Text Box 5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0" name="Text Box 5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1" name="Text Box 5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2" name="Text Box 5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3" name="Text Box 5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4" name="Text Box 5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5" name="Text Box 5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6" name="Text Box 5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7" name="Text Box 5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8" name="Text Box 5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69" name="Text Box 5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0" name="Text Box 5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1" name="Text Box 5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2" name="Text Box 5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3" name="Text Box 5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4" name="Text Box 5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5" name="Text Box 5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6" name="Text Box 5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7" name="Text Box 5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8" name="Text Box 5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79" name="Text Box 5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0" name="Text Box 5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1" name="Text Box 5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2" name="Text Box 5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3" name="Text Box 5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4" name="Text Box 5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5" name="Text Box 5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6" name="Text Box 5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7" name="Text Box 5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8" name="Text Box 5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89" name="Text Box 5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0" name="Text Box 5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1" name="Text Box 5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2" name="Text Box 5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3" name="Text Box 5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4" name="Text Box 5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5" name="Text Box 5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6" name="Text Box 5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7" name="Text Box 5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8" name="Text Box 5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899" name="Text Box 5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0" name="Text Box 5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1" name="Text Box 5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2" name="Text Box 5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3" name="Text Box 5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4" name="Text Box 5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5" name="Text Box 5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6" name="Text Box 5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7" name="Text Box 5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8" name="Text Box 5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09" name="Text Box 5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0" name="Text Box 5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1" name="Text Box 5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2" name="Text Box 5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3" name="Text Box 5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4" name="Text Box 5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5" name="Text Box 5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6" name="Text Box 5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7" name="Text Box 5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8" name="Text Box 5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19" name="Text Box 5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0" name="Text Box 5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1" name="Text Box 5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2" name="Text Box 5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3" name="Text Box 5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4" name="Text Box 5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5" name="Text Box 5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6" name="Text Box 5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7" name="Text Box 5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8" name="Text Box 5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29" name="Text Box 5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0" name="Text Box 5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1" name="Text Box 5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2" name="Text Box 5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3" name="Text Box 5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4" name="Text Box 5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5" name="Text Box 5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6" name="Text Box 5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7" name="Text Box 5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8" name="Text Box 5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39" name="Text Box 5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0" name="Text Box 5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1" name="Text Box 5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2" name="Text Box 5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3" name="Text Box 5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4" name="Text Box 5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5" name="Text Box 5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6" name="Text Box 5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7" name="Text Box 5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8" name="Text Box 5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49" name="Text Box 5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0" name="Text Box 5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1" name="Text Box 5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2" name="Text Box 5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3" name="Text Box 5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4" name="Text Box 5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5" name="Text Box 5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6" name="Text Box 5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7" name="Text Box 5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8" name="Text Box 5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59" name="Text Box 5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0" name="Text Box 5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1" name="Text Box 5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2" name="Text Box 5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3" name="Text Box 5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4" name="Text Box 5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5" name="Text Box 5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6" name="Text Box 5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7" name="Text Box 5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8" name="Text Box 5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69" name="Text Box 5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0" name="Text Box 5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1" name="Text Box 5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2" name="Text Box 5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3" name="Text Box 5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4" name="Text Box 5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5" name="Text Box 5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6" name="Text Box 5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7" name="Text Box 5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8" name="Text Box 5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79" name="Text Box 5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0" name="Text Box 5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1" name="Text Box 5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2" name="Text Box 5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3" name="Text Box 5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4" name="Text Box 5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5" name="Text Box 5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6" name="Text Box 5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7" name="Text Box 5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8" name="Text Box 5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89" name="Text Box 5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0" name="Text Box 5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1" name="Text Box 5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2" name="Text Box 5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3" name="Text Box 5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4" name="Text Box 5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5" name="Text Box 5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6" name="Text Box 5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7" name="Text Box 5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8" name="Text Box 5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0999" name="Text Box 5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0" name="Text Box 5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1" name="Text Box 5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2" name="Text Box 5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3" name="Text Box 5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4" name="Text Box 5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5" name="Text Box 5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6" name="Text Box 5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7" name="Text Box 5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8" name="Text Box 5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09" name="Text Box 5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0" name="Text Box 5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1" name="Text Box 5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2" name="Text Box 5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3" name="Text Box 5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4" name="Text Box 5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5" name="Text Box 5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6" name="Text Box 5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7" name="Text Box 5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8" name="Text Box 5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19" name="Text Box 5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0" name="Text Box 5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1" name="Text Box 5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2" name="Text Box 5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3" name="Text Box 5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4" name="Text Box 5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5" name="Text Box 5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6" name="Text Box 5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7" name="Text Box 5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8" name="Text Box 5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29" name="Text Box 5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0" name="Text Box 5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1" name="Text Box 5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2" name="Text Box 5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3" name="Text Box 5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4" name="Text Box 5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5" name="Text Box 5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6" name="Text Box 5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7" name="Text Box 5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8" name="Text Box 5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39" name="Text Box 5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0" name="Text Box 5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1" name="Text Box 5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2" name="Text Box 5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3" name="Text Box 5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4" name="Text Box 5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5" name="Text Box 5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6" name="Text Box 5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7" name="Text Box 5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8" name="Text Box 5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49" name="Text Box 5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0" name="Text Box 5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1" name="Text Box 5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2" name="Text Box 5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3" name="Text Box 5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4" name="Text Box 5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5" name="Text Box 5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6" name="Text Box 5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7" name="Text Box 5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8" name="Text Box 5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59" name="Text Box 5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0" name="Text Box 5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1" name="Text Box 5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2" name="Text Box 5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3" name="Text Box 5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4" name="Text Box 5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5" name="Text Box 5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6" name="Text Box 5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7" name="Text Box 5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8" name="Text Box 5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69" name="Text Box 5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0" name="Text Box 5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1" name="Text Box 5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2" name="Text Box 5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3" name="Text Box 5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4" name="Text Box 5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5" name="Text Box 5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6" name="Text Box 5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7" name="Text Box 5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8" name="Text Box 5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79" name="Text Box 5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0" name="Text Box 5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1" name="Text Box 5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2" name="Text Box 5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3" name="Text Box 5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4" name="Text Box 5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5" name="Text Box 5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6" name="Text Box 5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7" name="Text Box 5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8" name="Text Box 5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89" name="Text Box 5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0" name="Text Box 5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1" name="Text Box 5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2" name="Text Box 5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3" name="Text Box 5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4" name="Text Box 5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5" name="Text Box 5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6" name="Text Box 5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7" name="Text Box 5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8" name="Text Box 5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099" name="Text Box 5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0" name="Text Box 5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1" name="Text Box 5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2" name="Text Box 5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3" name="Text Box 5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4" name="Text Box 5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5" name="Text Box 5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6" name="Text Box 5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7" name="Text Box 5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8" name="Text Box 5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09" name="Text Box 5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0" name="Text Box 5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1" name="Text Box 5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2" name="Text Box 5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3" name="Text Box 5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4" name="Text Box 5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5" name="Text Box 5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6" name="Text Box 5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7" name="Text Box 5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8" name="Text Box 5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19" name="Text Box 5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0" name="Text Box 5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1" name="Text Box 5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2" name="Text Box 5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3" name="Text Box 5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4" name="Text Box 5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5" name="Text Box 5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6" name="Text Box 5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7" name="Text Box 5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8" name="Text Box 5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29" name="Text Box 5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0" name="Text Box 5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1" name="Text Box 5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2" name="Text Box 5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3" name="Text Box 5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4" name="Text Box 5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5" name="Text Box 5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6" name="Text Box 5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7" name="Text Box 5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8" name="Text Box 5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39" name="Text Box 5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0" name="Text Box 5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1" name="Text Box 5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2" name="Text Box 5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3" name="Text Box 5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4" name="Text Box 5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5" name="Text Box 5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6" name="Text Box 5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7" name="Text Box 5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8" name="Text Box 5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49" name="Text Box 5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0" name="Text Box 5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1" name="Text Box 5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2" name="Text Box 5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3" name="Text Box 5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4" name="Text Box 5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5" name="Text Box 5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6" name="Text Box 5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7" name="Text Box 5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8" name="Text Box 5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59" name="Text Box 5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0" name="Text Box 5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1" name="Text Box 5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2" name="Text Box 5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3" name="Text Box 5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4" name="Text Box 5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5" name="Text Box 5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6" name="Text Box 5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7" name="Text Box 5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8" name="Text Box 5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69" name="Text Box 5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0" name="Text Box 5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1" name="Text Box 5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2" name="Text Box 5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3" name="Text Box 5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4" name="Text Box 5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5" name="Text Box 5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6" name="Text Box 5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7" name="Text Box 5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8" name="Text Box 5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79" name="Text Box 5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0" name="Text Box 5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1" name="Text Box 5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2" name="Text Box 5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3" name="Text Box 5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4" name="Text Box 5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5" name="Text Box 5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6" name="Text Box 5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7" name="Text Box 5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8" name="Text Box 5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89" name="Text Box 5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0" name="Text Box 5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1" name="Text Box 5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2" name="Text Box 5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3" name="Text Box 5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4" name="Text Box 5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5" name="Text Box 5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6" name="Text Box 5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7" name="Text Box 5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8" name="Text Box 5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199" name="Text Box 5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0" name="Text Box 5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1" name="Text Box 5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2" name="Text Box 5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3" name="Text Box 5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4" name="Text Box 5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5" name="Text Box 5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6" name="Text Box 5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7" name="Text Box 5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8" name="Text Box 5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09" name="Text Box 5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0" name="Text Box 5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1" name="Text Box 5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2" name="Text Box 5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3" name="Text Box 5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4" name="Text Box 5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5" name="Text Box 5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1629</xdr:row>
      <xdr:rowOff>0</xdr:rowOff>
    </xdr:from>
    <xdr:to>
      <xdr:col>4</xdr:col>
      <xdr:colOff>85725</xdr:colOff>
      <xdr:row>1630</xdr:row>
      <xdr:rowOff>47627</xdr:rowOff>
    </xdr:to>
    <xdr:sp macro="" textlink="">
      <xdr:nvSpPr>
        <xdr:cNvPr id="11216" name="Text Box 5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17" name="Text Box 542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18" name="Text Box 542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19" name="Text Box 542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0" name="Text Box 543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1" name="Text Box 543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2" name="Text Box 543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3" name="Text Box 543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4" name="Text Box 543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5" name="Text Box 543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6" name="Text Box 543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7" name="Text Box 543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8" name="Text Box 543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29" name="Text Box 543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0" name="Text Box 544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1" name="Text Box 544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2" name="Text Box 544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3" name="Text Box 544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4" name="Text Box 544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5" name="Text Box 544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6" name="Text Box 544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7" name="Text Box 544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8" name="Text Box 544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39" name="Text Box 544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0" name="Text Box 545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1" name="Text Box 545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2" name="Text Box 545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3" name="Text Box 545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4" name="Text Box 545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5" name="Text Box 545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6" name="Text Box 545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7" name="Text Box 545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8" name="Text Box 545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49" name="Text Box 545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0" name="Text Box 546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1" name="Text Box 546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2" name="Text Box 546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3" name="Text Box 546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4" name="Text Box 546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5" name="Text Box 546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6" name="Text Box 546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7" name="Text Box 546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1628</xdr:row>
      <xdr:rowOff>0</xdr:rowOff>
    </xdr:from>
    <xdr:to>
      <xdr:col>4</xdr:col>
      <xdr:colOff>85725</xdr:colOff>
      <xdr:row>1629</xdr:row>
      <xdr:rowOff>89038</xdr:rowOff>
    </xdr:to>
    <xdr:sp macro="" textlink="">
      <xdr:nvSpPr>
        <xdr:cNvPr id="11258" name="Text Box 546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2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 x14ac:dyDescent="0.25">
      <c r="A1" s="29" t="s">
        <v>43</v>
      </c>
    </row>
    <row r="2" spans="1:5" ht="15" customHeight="1" x14ac:dyDescent="0.2">
      <c r="A2" s="30" t="s">
        <v>44</v>
      </c>
      <c r="B2" s="30"/>
      <c r="C2" s="30"/>
      <c r="D2" s="30"/>
      <c r="E2" s="30"/>
    </row>
    <row r="3" spans="1:5" ht="15" customHeight="1" x14ac:dyDescent="0.2">
      <c r="A3" s="30" t="s">
        <v>45</v>
      </c>
      <c r="B3" s="30"/>
      <c r="C3" s="30"/>
      <c r="D3" s="30"/>
      <c r="E3" s="30"/>
    </row>
    <row r="4" spans="1:5" ht="15" customHeight="1" x14ac:dyDescent="0.2">
      <c r="A4" s="31" t="s">
        <v>46</v>
      </c>
      <c r="B4" s="31"/>
      <c r="C4" s="31"/>
      <c r="D4" s="31"/>
      <c r="E4" s="31"/>
    </row>
    <row r="5" spans="1:5" ht="15" customHeight="1" x14ac:dyDescent="0.2">
      <c r="A5" s="31"/>
      <c r="B5" s="31"/>
      <c r="C5" s="31"/>
      <c r="D5" s="31"/>
      <c r="E5" s="31"/>
    </row>
    <row r="6" spans="1:5" ht="15" customHeight="1" x14ac:dyDescent="0.2">
      <c r="A6" s="31"/>
      <c r="B6" s="31"/>
      <c r="C6" s="31"/>
      <c r="D6" s="31"/>
      <c r="E6" s="31"/>
    </row>
    <row r="7" spans="1:5" ht="15" customHeight="1" x14ac:dyDescent="0.2">
      <c r="A7" s="31"/>
      <c r="B7" s="31"/>
      <c r="C7" s="31"/>
      <c r="D7" s="31"/>
      <c r="E7" s="31"/>
    </row>
    <row r="8" spans="1:5" ht="15" customHeight="1" x14ac:dyDescent="0.2">
      <c r="A8" s="32"/>
      <c r="B8" s="33"/>
      <c r="C8" s="32"/>
      <c r="D8" s="32"/>
      <c r="E8" s="32"/>
    </row>
    <row r="9" spans="1:5" ht="15" customHeight="1" x14ac:dyDescent="0.25">
      <c r="A9" s="34" t="s">
        <v>1</v>
      </c>
      <c r="B9" s="35"/>
      <c r="C9" s="36"/>
      <c r="D9" s="36"/>
      <c r="E9" s="36"/>
    </row>
    <row r="10" spans="1:5" ht="15" customHeight="1" x14ac:dyDescent="0.2">
      <c r="A10" s="37" t="s">
        <v>47</v>
      </c>
      <c r="B10" s="35"/>
      <c r="C10" s="36"/>
      <c r="D10" s="36"/>
      <c r="E10" s="38" t="s">
        <v>48</v>
      </c>
    </row>
    <row r="11" spans="1:5" ht="15" customHeight="1" x14ac:dyDescent="0.25">
      <c r="B11" s="39"/>
      <c r="C11" s="36"/>
      <c r="D11" s="36"/>
      <c r="E11" s="40"/>
    </row>
    <row r="12" spans="1:5" ht="15" customHeight="1" x14ac:dyDescent="0.2">
      <c r="B12" s="41" t="s">
        <v>49</v>
      </c>
      <c r="C12" s="41" t="s">
        <v>50</v>
      </c>
      <c r="D12" s="42" t="s">
        <v>51</v>
      </c>
      <c r="E12" s="43" t="s">
        <v>52</v>
      </c>
    </row>
    <row r="13" spans="1:5" ht="15" customHeight="1" x14ac:dyDescent="0.2">
      <c r="B13" s="44">
        <v>98297</v>
      </c>
      <c r="C13" s="45"/>
      <c r="D13" s="46" t="s">
        <v>53</v>
      </c>
      <c r="E13" s="47">
        <v>88000.75</v>
      </c>
    </row>
    <row r="14" spans="1:5" ht="15" customHeight="1" x14ac:dyDescent="0.2">
      <c r="B14" s="48"/>
      <c r="C14" s="49" t="s">
        <v>54</v>
      </c>
      <c r="D14" s="50"/>
      <c r="E14" s="51">
        <f>SUM(E13:E13)</f>
        <v>88000.75</v>
      </c>
    </row>
    <row r="15" spans="1:5" ht="15" customHeight="1" x14ac:dyDescent="0.2">
      <c r="A15" s="52"/>
      <c r="B15" s="53"/>
      <c r="C15" s="52"/>
      <c r="D15" s="52"/>
    </row>
    <row r="16" spans="1:5" ht="15" customHeight="1" x14ac:dyDescent="0.25">
      <c r="A16" s="34" t="s">
        <v>17</v>
      </c>
      <c r="B16" s="35"/>
      <c r="C16" s="36"/>
      <c r="D16" s="36"/>
      <c r="E16" s="36"/>
    </row>
    <row r="17" spans="1:5" ht="15" customHeight="1" x14ac:dyDescent="0.2">
      <c r="A17" s="37" t="s">
        <v>55</v>
      </c>
      <c r="B17" s="54"/>
      <c r="E17" t="s">
        <v>56</v>
      </c>
    </row>
    <row r="18" spans="1:5" ht="15" customHeight="1" x14ac:dyDescent="0.2">
      <c r="A18" s="52"/>
      <c r="B18" s="55"/>
      <c r="C18" s="36"/>
      <c r="E18" s="56"/>
    </row>
    <row r="19" spans="1:5" ht="15" customHeight="1" x14ac:dyDescent="0.2">
      <c r="B19" s="57"/>
      <c r="C19" s="41" t="s">
        <v>50</v>
      </c>
      <c r="D19" s="58" t="s">
        <v>57</v>
      </c>
      <c r="E19" s="43" t="s">
        <v>52</v>
      </c>
    </row>
    <row r="20" spans="1:5" ht="15" customHeight="1" x14ac:dyDescent="0.2">
      <c r="B20" s="59"/>
      <c r="C20" s="60">
        <v>3599</v>
      </c>
      <c r="D20" s="61" t="s">
        <v>58</v>
      </c>
      <c r="E20" s="47">
        <v>88000.75</v>
      </c>
    </row>
    <row r="21" spans="1:5" ht="15" customHeight="1" x14ac:dyDescent="0.2">
      <c r="B21" s="59"/>
      <c r="C21" s="49" t="s">
        <v>54</v>
      </c>
      <c r="D21" s="62"/>
      <c r="E21" s="63">
        <f>SUM(E20:E20)</f>
        <v>88000.75</v>
      </c>
    </row>
    <row r="22" spans="1:5" ht="15" customHeight="1" x14ac:dyDescent="0.2"/>
    <row r="23" spans="1:5" ht="15" customHeight="1" x14ac:dyDescent="0.2"/>
    <row r="24" spans="1:5" ht="15" customHeight="1" x14ac:dyDescent="0.25">
      <c r="A24" s="29" t="s">
        <v>59</v>
      </c>
    </row>
    <row r="25" spans="1:5" ht="15" customHeight="1" x14ac:dyDescent="0.2">
      <c r="A25" s="30" t="s">
        <v>44</v>
      </c>
      <c r="B25" s="30"/>
      <c r="C25" s="30"/>
      <c r="D25" s="30"/>
      <c r="E25" s="30"/>
    </row>
    <row r="26" spans="1:5" ht="15" customHeight="1" x14ac:dyDescent="0.2">
      <c r="A26" s="30" t="s">
        <v>45</v>
      </c>
      <c r="B26" s="30"/>
      <c r="C26" s="30"/>
      <c r="D26" s="30"/>
      <c r="E26" s="30"/>
    </row>
    <row r="27" spans="1:5" ht="15" customHeight="1" x14ac:dyDescent="0.2">
      <c r="A27" s="64" t="s">
        <v>60</v>
      </c>
      <c r="B27" s="64"/>
      <c r="C27" s="64"/>
      <c r="D27" s="64"/>
      <c r="E27" s="64"/>
    </row>
    <row r="28" spans="1:5" ht="15" customHeight="1" x14ac:dyDescent="0.2">
      <c r="A28" s="64"/>
      <c r="B28" s="64"/>
      <c r="C28" s="64"/>
      <c r="D28" s="64"/>
      <c r="E28" s="64"/>
    </row>
    <row r="29" spans="1:5" ht="15" customHeight="1" x14ac:dyDescent="0.2">
      <c r="A29" s="64"/>
      <c r="B29" s="64"/>
      <c r="C29" s="64"/>
      <c r="D29" s="64"/>
      <c r="E29" s="64"/>
    </row>
    <row r="30" spans="1:5" ht="15" customHeight="1" x14ac:dyDescent="0.2">
      <c r="A30" s="64"/>
      <c r="B30" s="64"/>
      <c r="C30" s="64"/>
      <c r="D30" s="64"/>
      <c r="E30" s="64"/>
    </row>
    <row r="31" spans="1:5" ht="15" customHeight="1" x14ac:dyDescent="0.2">
      <c r="A31" s="64"/>
      <c r="B31" s="64"/>
      <c r="C31" s="64"/>
      <c r="D31" s="64"/>
      <c r="E31" s="64"/>
    </row>
    <row r="32" spans="1:5" ht="15" customHeight="1" x14ac:dyDescent="0.2">
      <c r="A32" s="65"/>
      <c r="B32" s="65"/>
      <c r="C32" s="65"/>
      <c r="D32" s="65"/>
      <c r="E32" s="65"/>
    </row>
    <row r="33" spans="1:5" ht="15" customHeight="1" x14ac:dyDescent="0.25">
      <c r="A33" s="66" t="s">
        <v>1</v>
      </c>
      <c r="B33" s="67"/>
      <c r="C33" s="67"/>
      <c r="D33" s="67"/>
      <c r="E33" s="67"/>
    </row>
    <row r="34" spans="1:5" ht="15" customHeight="1" x14ac:dyDescent="0.2">
      <c r="A34" s="37" t="s">
        <v>47</v>
      </c>
      <c r="B34" s="67"/>
      <c r="C34" s="67"/>
      <c r="D34" s="67"/>
      <c r="E34" s="68" t="s">
        <v>48</v>
      </c>
    </row>
    <row r="35" spans="1:5" ht="15" customHeight="1" x14ac:dyDescent="0.25">
      <c r="A35" s="69"/>
      <c r="B35" s="34"/>
      <c r="C35" s="36"/>
      <c r="D35" s="36"/>
      <c r="E35" s="40"/>
    </row>
    <row r="36" spans="1:5" ht="15" customHeight="1" x14ac:dyDescent="0.2">
      <c r="B36" s="41" t="s">
        <v>49</v>
      </c>
      <c r="C36" s="41" t="s">
        <v>50</v>
      </c>
      <c r="D36" s="42" t="s">
        <v>51</v>
      </c>
      <c r="E36" s="70" t="s">
        <v>52</v>
      </c>
    </row>
    <row r="37" spans="1:5" ht="15" customHeight="1" x14ac:dyDescent="0.2">
      <c r="B37" s="71">
        <v>98278</v>
      </c>
      <c r="C37" s="72"/>
      <c r="D37" s="73" t="s">
        <v>61</v>
      </c>
      <c r="E37" s="74">
        <v>375868</v>
      </c>
    </row>
    <row r="38" spans="1:5" ht="15" customHeight="1" x14ac:dyDescent="0.2">
      <c r="B38" s="75"/>
      <c r="C38" s="49" t="s">
        <v>54</v>
      </c>
      <c r="D38" s="50"/>
      <c r="E38" s="51">
        <f>SUM(E37:E37)</f>
        <v>375868</v>
      </c>
    </row>
    <row r="39" spans="1:5" ht="15" customHeight="1" x14ac:dyDescent="0.25">
      <c r="A39" s="76"/>
      <c r="B39" s="77"/>
      <c r="C39" s="77"/>
      <c r="D39" s="77"/>
      <c r="E39" s="77"/>
    </row>
    <row r="40" spans="1:5" ht="15" customHeight="1" x14ac:dyDescent="0.25">
      <c r="A40" s="76"/>
      <c r="B40" s="77"/>
      <c r="C40" s="77"/>
      <c r="D40" s="77"/>
      <c r="E40" s="77"/>
    </row>
    <row r="41" spans="1:5" ht="15" customHeight="1" x14ac:dyDescent="0.25">
      <c r="A41" s="66" t="s">
        <v>17</v>
      </c>
      <c r="B41" s="67"/>
      <c r="C41" s="67"/>
    </row>
    <row r="42" spans="1:5" ht="15" customHeight="1" x14ac:dyDescent="0.2">
      <c r="A42" s="37" t="s">
        <v>62</v>
      </c>
      <c r="B42" s="36"/>
      <c r="C42" s="36"/>
      <c r="D42" s="36"/>
      <c r="E42" s="38" t="s">
        <v>63</v>
      </c>
    </row>
    <row r="43" spans="1:5" ht="15" customHeight="1" x14ac:dyDescent="0.2">
      <c r="A43" s="78"/>
      <c r="B43" s="79"/>
      <c r="C43" s="67"/>
      <c r="D43" s="77"/>
      <c r="E43" s="80"/>
    </row>
    <row r="44" spans="1:5" ht="15" customHeight="1" x14ac:dyDescent="0.2">
      <c r="A44" s="81"/>
      <c r="B44" s="81"/>
      <c r="C44" s="43" t="s">
        <v>50</v>
      </c>
      <c r="D44" s="82" t="s">
        <v>57</v>
      </c>
      <c r="E44" s="70" t="s">
        <v>52</v>
      </c>
    </row>
    <row r="45" spans="1:5" ht="15" customHeight="1" x14ac:dyDescent="0.2">
      <c r="A45" s="83"/>
      <c r="B45" s="84"/>
      <c r="C45" s="85">
        <v>3769</v>
      </c>
      <c r="D45" s="61" t="s">
        <v>58</v>
      </c>
      <c r="E45" s="74">
        <v>375868</v>
      </c>
    </row>
    <row r="46" spans="1:5" ht="15" customHeight="1" x14ac:dyDescent="0.2">
      <c r="A46" s="86"/>
      <c r="B46" s="67"/>
      <c r="C46" s="87" t="s">
        <v>54</v>
      </c>
      <c r="D46" s="88"/>
      <c r="E46" s="89">
        <f>SUM(E45:E45)</f>
        <v>375868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29" t="s">
        <v>64</v>
      </c>
    </row>
    <row r="54" spans="1:5" ht="15" customHeight="1" x14ac:dyDescent="0.2">
      <c r="A54" s="30" t="s">
        <v>44</v>
      </c>
      <c r="B54" s="30"/>
      <c r="C54" s="30"/>
      <c r="D54" s="30"/>
      <c r="E54" s="30"/>
    </row>
    <row r="55" spans="1:5" ht="15" customHeight="1" x14ac:dyDescent="0.2">
      <c r="A55" s="30" t="s">
        <v>65</v>
      </c>
      <c r="B55" s="30"/>
      <c r="C55" s="30"/>
      <c r="D55" s="30"/>
      <c r="E55" s="30"/>
    </row>
    <row r="56" spans="1:5" ht="15" customHeight="1" x14ac:dyDescent="0.2">
      <c r="A56" s="64" t="s">
        <v>66</v>
      </c>
      <c r="B56" s="64"/>
      <c r="C56" s="64"/>
      <c r="D56" s="64"/>
      <c r="E56" s="64"/>
    </row>
    <row r="57" spans="1:5" ht="15" customHeight="1" x14ac:dyDescent="0.2">
      <c r="A57" s="64"/>
      <c r="B57" s="64"/>
      <c r="C57" s="64"/>
      <c r="D57" s="64"/>
      <c r="E57" s="64"/>
    </row>
    <row r="58" spans="1:5" ht="15" customHeight="1" x14ac:dyDescent="0.2">
      <c r="A58" s="64"/>
      <c r="B58" s="64"/>
      <c r="C58" s="64"/>
      <c r="D58" s="64"/>
      <c r="E58" s="64"/>
    </row>
    <row r="59" spans="1:5" ht="15" customHeight="1" x14ac:dyDescent="0.2">
      <c r="A59" s="64"/>
      <c r="B59" s="64"/>
      <c r="C59" s="64"/>
      <c r="D59" s="64"/>
      <c r="E59" s="64"/>
    </row>
    <row r="60" spans="1:5" ht="15" customHeight="1" x14ac:dyDescent="0.2">
      <c r="A60" s="64"/>
      <c r="B60" s="64"/>
      <c r="C60" s="64"/>
      <c r="D60" s="64"/>
      <c r="E60" s="64"/>
    </row>
    <row r="61" spans="1:5" ht="15" customHeight="1" x14ac:dyDescent="0.2">
      <c r="A61" s="90"/>
      <c r="B61" s="90"/>
      <c r="C61" s="90"/>
      <c r="D61" s="90"/>
      <c r="E61" s="90"/>
    </row>
    <row r="62" spans="1:5" ht="15" customHeight="1" x14ac:dyDescent="0.25">
      <c r="A62" s="66" t="s">
        <v>1</v>
      </c>
      <c r="B62" s="67"/>
      <c r="C62" s="67"/>
      <c r="D62" s="67"/>
      <c r="E62" s="67"/>
    </row>
    <row r="63" spans="1:5" ht="15" customHeight="1" x14ac:dyDescent="0.2">
      <c r="A63" s="91" t="s">
        <v>67</v>
      </c>
      <c r="B63" s="67"/>
      <c r="C63" s="67"/>
      <c r="D63" s="67"/>
      <c r="E63" s="68" t="s">
        <v>68</v>
      </c>
    </row>
    <row r="64" spans="1:5" ht="15" customHeight="1" x14ac:dyDescent="0.25">
      <c r="A64" s="78"/>
      <c r="B64" s="66"/>
      <c r="C64" s="67"/>
      <c r="D64" s="67"/>
      <c r="E64" s="92"/>
    </row>
    <row r="65" spans="1:5" ht="15" customHeight="1" x14ac:dyDescent="0.2">
      <c r="B65" s="43" t="s">
        <v>49</v>
      </c>
      <c r="C65" s="43" t="s">
        <v>50</v>
      </c>
      <c r="D65" s="93" t="s">
        <v>51</v>
      </c>
      <c r="E65" s="70" t="s">
        <v>52</v>
      </c>
    </row>
    <row r="66" spans="1:5" ht="15" customHeight="1" x14ac:dyDescent="0.2">
      <c r="B66" s="94">
        <v>33215</v>
      </c>
      <c r="C66" s="72"/>
      <c r="D66" s="73" t="s">
        <v>69</v>
      </c>
      <c r="E66" s="74">
        <v>79625</v>
      </c>
    </row>
    <row r="67" spans="1:5" ht="15" customHeight="1" x14ac:dyDescent="0.2">
      <c r="B67" s="95"/>
      <c r="C67" s="87" t="s">
        <v>54</v>
      </c>
      <c r="D67" s="96"/>
      <c r="E67" s="97">
        <f>SUM(E66:E66)</f>
        <v>79625</v>
      </c>
    </row>
    <row r="68" spans="1:5" ht="15" customHeight="1" x14ac:dyDescent="0.25">
      <c r="A68" s="76"/>
      <c r="B68" s="77"/>
      <c r="C68" s="77"/>
      <c r="D68" s="77"/>
      <c r="E68" s="77"/>
    </row>
    <row r="69" spans="1:5" ht="15" customHeight="1" x14ac:dyDescent="0.25">
      <c r="A69" s="34" t="s">
        <v>17</v>
      </c>
      <c r="B69" s="36"/>
      <c r="C69" s="36"/>
      <c r="D69" s="36"/>
      <c r="E69" s="69"/>
    </row>
    <row r="70" spans="1:5" ht="15" customHeight="1" x14ac:dyDescent="0.2">
      <c r="A70" s="37" t="s">
        <v>67</v>
      </c>
      <c r="B70" s="36"/>
      <c r="C70" s="36"/>
      <c r="D70" s="36"/>
      <c r="E70" s="38" t="s">
        <v>68</v>
      </c>
    </row>
    <row r="71" spans="1:5" ht="15" customHeight="1" x14ac:dyDescent="0.2"/>
    <row r="72" spans="1:5" ht="15" customHeight="1" x14ac:dyDescent="0.2">
      <c r="A72" s="98"/>
      <c r="C72" s="43" t="s">
        <v>50</v>
      </c>
      <c r="D72" s="82" t="s">
        <v>57</v>
      </c>
      <c r="E72" s="70" t="s">
        <v>52</v>
      </c>
    </row>
    <row r="73" spans="1:5" ht="15" customHeight="1" x14ac:dyDescent="0.2">
      <c r="C73" s="85">
        <v>3124</v>
      </c>
      <c r="D73" s="99" t="s">
        <v>70</v>
      </c>
      <c r="E73" s="74">
        <v>27625</v>
      </c>
    </row>
    <row r="74" spans="1:5" ht="15" customHeight="1" x14ac:dyDescent="0.2">
      <c r="C74" s="85">
        <v>3113</v>
      </c>
      <c r="D74" s="99" t="s">
        <v>70</v>
      </c>
      <c r="E74" s="74">
        <v>13975</v>
      </c>
    </row>
    <row r="75" spans="1:5" ht="15" customHeight="1" x14ac:dyDescent="0.2">
      <c r="C75" s="85">
        <v>3112</v>
      </c>
      <c r="D75" s="99" t="s">
        <v>70</v>
      </c>
      <c r="E75" s="74">
        <v>19500</v>
      </c>
    </row>
    <row r="76" spans="1:5" ht="15" customHeight="1" x14ac:dyDescent="0.2">
      <c r="C76" s="85">
        <v>3111</v>
      </c>
      <c r="D76" s="99" t="s">
        <v>70</v>
      </c>
      <c r="E76" s="74">
        <v>18525</v>
      </c>
    </row>
    <row r="77" spans="1:5" ht="15" customHeight="1" x14ac:dyDescent="0.2">
      <c r="C77" s="87" t="s">
        <v>54</v>
      </c>
      <c r="D77" s="88"/>
      <c r="E77" s="89">
        <f>SUM(E73:E76)</f>
        <v>79625</v>
      </c>
    </row>
    <row r="78" spans="1:5" ht="15" customHeight="1" x14ac:dyDescent="0.2"/>
    <row r="79" spans="1:5" ht="15" customHeight="1" x14ac:dyDescent="0.2"/>
    <row r="80" spans="1:5" ht="15" customHeight="1" x14ac:dyDescent="0.25">
      <c r="A80" s="29" t="s">
        <v>71</v>
      </c>
    </row>
    <row r="81" spans="1:5" ht="15" customHeight="1" x14ac:dyDescent="0.2">
      <c r="A81" s="30" t="s">
        <v>44</v>
      </c>
      <c r="B81" s="30"/>
      <c r="C81" s="30"/>
      <c r="D81" s="30"/>
      <c r="E81" s="30"/>
    </row>
    <row r="82" spans="1:5" ht="15" customHeight="1" x14ac:dyDescent="0.2">
      <c r="A82" s="30" t="s">
        <v>72</v>
      </c>
      <c r="B82" s="30"/>
      <c r="C82" s="30"/>
      <c r="D82" s="30"/>
      <c r="E82" s="30"/>
    </row>
    <row r="83" spans="1:5" ht="15" customHeight="1" x14ac:dyDescent="0.2">
      <c r="A83" s="31" t="s">
        <v>73</v>
      </c>
      <c r="B83" s="31"/>
      <c r="C83" s="31"/>
      <c r="D83" s="31"/>
      <c r="E83" s="31"/>
    </row>
    <row r="84" spans="1:5" ht="15" customHeight="1" x14ac:dyDescent="0.2">
      <c r="A84" s="31"/>
      <c r="B84" s="31"/>
      <c r="C84" s="31"/>
      <c r="D84" s="31"/>
      <c r="E84" s="31"/>
    </row>
    <row r="85" spans="1:5" ht="15" customHeight="1" x14ac:dyDescent="0.2">
      <c r="A85" s="31"/>
      <c r="B85" s="31"/>
      <c r="C85" s="31"/>
      <c r="D85" s="31"/>
      <c r="E85" s="31"/>
    </row>
    <row r="86" spans="1:5" ht="15" customHeight="1" x14ac:dyDescent="0.2">
      <c r="A86" s="31"/>
      <c r="B86" s="31"/>
      <c r="C86" s="31"/>
      <c r="D86" s="31"/>
      <c r="E86" s="31"/>
    </row>
    <row r="87" spans="1:5" ht="15" customHeight="1" x14ac:dyDescent="0.2">
      <c r="A87" s="31"/>
      <c r="B87" s="31"/>
      <c r="C87" s="31"/>
      <c r="D87" s="31"/>
      <c r="E87" s="31"/>
    </row>
    <row r="88" spans="1:5" ht="15" customHeight="1" x14ac:dyDescent="0.2">
      <c r="A88" s="32"/>
      <c r="B88" s="33"/>
      <c r="C88" s="32"/>
      <c r="D88" s="32"/>
      <c r="E88" s="32"/>
    </row>
    <row r="89" spans="1:5" ht="15" customHeight="1" x14ac:dyDescent="0.25">
      <c r="A89" s="34" t="s">
        <v>1</v>
      </c>
      <c r="B89" s="35"/>
      <c r="C89" s="36"/>
      <c r="D89" s="36"/>
      <c r="E89" s="36"/>
    </row>
    <row r="90" spans="1:5" ht="15" customHeight="1" x14ac:dyDescent="0.2">
      <c r="A90" s="37" t="s">
        <v>47</v>
      </c>
      <c r="B90" s="35"/>
      <c r="C90" s="36"/>
      <c r="D90" s="36"/>
      <c r="E90" s="38" t="s">
        <v>48</v>
      </c>
    </row>
    <row r="91" spans="1:5" ht="15" customHeight="1" x14ac:dyDescent="0.25">
      <c r="A91" s="69"/>
      <c r="B91" s="39"/>
      <c r="C91" s="36"/>
      <c r="D91" s="36"/>
      <c r="E91" s="40"/>
    </row>
    <row r="92" spans="1:5" ht="15" customHeight="1" x14ac:dyDescent="0.2">
      <c r="B92" s="41" t="s">
        <v>49</v>
      </c>
      <c r="C92" s="41" t="s">
        <v>50</v>
      </c>
      <c r="D92" s="42" t="s">
        <v>51</v>
      </c>
      <c r="E92" s="70" t="s">
        <v>52</v>
      </c>
    </row>
    <row r="93" spans="1:5" ht="15" customHeight="1" x14ac:dyDescent="0.2">
      <c r="B93" s="100">
        <v>29009</v>
      </c>
      <c r="C93" s="101"/>
      <c r="D93" s="73" t="s">
        <v>69</v>
      </c>
      <c r="E93" s="47">
        <v>100000</v>
      </c>
    </row>
    <row r="94" spans="1:5" ht="15" customHeight="1" x14ac:dyDescent="0.2">
      <c r="B94" s="100">
        <v>29517</v>
      </c>
      <c r="C94" s="101"/>
      <c r="D94" s="99" t="s">
        <v>74</v>
      </c>
      <c r="E94" s="47">
        <v>2152000</v>
      </c>
    </row>
    <row r="95" spans="1:5" ht="15" customHeight="1" x14ac:dyDescent="0.2">
      <c r="B95" s="75"/>
      <c r="C95" s="49" t="s">
        <v>54</v>
      </c>
      <c r="D95" s="50"/>
      <c r="E95" s="51">
        <f>SUM(E93:E94)</f>
        <v>2252000</v>
      </c>
    </row>
    <row r="96" spans="1:5" ht="15" customHeight="1" x14ac:dyDescent="0.2">
      <c r="A96" s="69"/>
      <c r="B96" s="102"/>
      <c r="C96" s="69"/>
      <c r="D96" s="69"/>
      <c r="E96" s="69"/>
    </row>
    <row r="97" spans="1:5" ht="15" customHeight="1" x14ac:dyDescent="0.25">
      <c r="A97" s="34" t="s">
        <v>17</v>
      </c>
      <c r="B97" s="35"/>
      <c r="C97" s="36"/>
      <c r="D97" s="36"/>
      <c r="E97" s="36"/>
    </row>
    <row r="98" spans="1:5" ht="15" customHeight="1" x14ac:dyDescent="0.2">
      <c r="A98" s="37" t="s">
        <v>62</v>
      </c>
      <c r="B98" s="102"/>
      <c r="C98" s="69"/>
      <c r="D98" s="69"/>
      <c r="E98" s="69" t="s">
        <v>63</v>
      </c>
    </row>
    <row r="99" spans="1:5" ht="15" customHeight="1" x14ac:dyDescent="0.2">
      <c r="A99" s="69"/>
      <c r="B99" s="55"/>
      <c r="C99" s="36"/>
      <c r="D99" s="69"/>
      <c r="E99" s="56"/>
    </row>
    <row r="100" spans="1:5" ht="15" customHeight="1" x14ac:dyDescent="0.2">
      <c r="B100" s="81"/>
      <c r="C100" s="41" t="s">
        <v>50</v>
      </c>
      <c r="D100" s="82" t="s">
        <v>57</v>
      </c>
      <c r="E100" s="70" t="s">
        <v>52</v>
      </c>
    </row>
    <row r="101" spans="1:5" ht="15" customHeight="1" x14ac:dyDescent="0.2">
      <c r="B101" s="103"/>
      <c r="C101" s="85">
        <v>1037</v>
      </c>
      <c r="D101" s="99" t="s">
        <v>70</v>
      </c>
      <c r="E101" s="47">
        <v>100000</v>
      </c>
    </row>
    <row r="102" spans="1:5" ht="15" customHeight="1" x14ac:dyDescent="0.2">
      <c r="B102" s="103"/>
      <c r="C102" s="85">
        <v>1037</v>
      </c>
      <c r="D102" s="61" t="s">
        <v>75</v>
      </c>
      <c r="E102" s="47">
        <v>2152000</v>
      </c>
    </row>
    <row r="103" spans="1:5" ht="15" customHeight="1" x14ac:dyDescent="0.2">
      <c r="B103" s="104"/>
      <c r="C103" s="49" t="s">
        <v>54</v>
      </c>
      <c r="D103" s="62"/>
      <c r="E103" s="63">
        <f>SUM(E101:E102)</f>
        <v>2252000</v>
      </c>
    </row>
    <row r="104" spans="1:5" ht="15" customHeight="1" x14ac:dyDescent="0.2"/>
    <row r="105" spans="1:5" ht="15" customHeight="1" x14ac:dyDescent="0.25">
      <c r="A105" s="29" t="s">
        <v>76</v>
      </c>
    </row>
    <row r="106" spans="1:5" ht="15" customHeight="1" x14ac:dyDescent="0.2">
      <c r="A106" s="105" t="s">
        <v>44</v>
      </c>
      <c r="B106" s="105"/>
      <c r="C106" s="105"/>
      <c r="D106" s="105"/>
      <c r="E106" s="105"/>
    </row>
    <row r="107" spans="1:5" ht="15" customHeight="1" x14ac:dyDescent="0.2">
      <c r="A107" s="30" t="s">
        <v>77</v>
      </c>
      <c r="B107" s="30"/>
      <c r="C107" s="30"/>
      <c r="D107" s="30"/>
      <c r="E107" s="30"/>
    </row>
    <row r="108" spans="1:5" ht="15" customHeight="1" x14ac:dyDescent="0.2">
      <c r="A108" s="64" t="s">
        <v>78</v>
      </c>
      <c r="B108" s="64"/>
      <c r="C108" s="64"/>
      <c r="D108" s="64"/>
      <c r="E108" s="64"/>
    </row>
    <row r="109" spans="1:5" ht="15" customHeight="1" x14ac:dyDescent="0.2">
      <c r="A109" s="64"/>
      <c r="B109" s="64"/>
      <c r="C109" s="64"/>
      <c r="D109" s="64"/>
      <c r="E109" s="64"/>
    </row>
    <row r="110" spans="1:5" ht="15" customHeight="1" x14ac:dyDescent="0.2">
      <c r="A110" s="64"/>
      <c r="B110" s="64"/>
      <c r="C110" s="64"/>
      <c r="D110" s="64"/>
      <c r="E110" s="64"/>
    </row>
    <row r="111" spans="1:5" ht="15" customHeight="1" x14ac:dyDescent="0.2">
      <c r="A111" s="64"/>
      <c r="B111" s="64"/>
      <c r="C111" s="64"/>
      <c r="D111" s="64"/>
      <c r="E111" s="64"/>
    </row>
    <row r="112" spans="1:5" ht="15" customHeight="1" x14ac:dyDescent="0.2">
      <c r="A112" s="64"/>
      <c r="B112" s="64"/>
      <c r="C112" s="64"/>
      <c r="D112" s="64"/>
      <c r="E112" s="64"/>
    </row>
    <row r="113" spans="1:5" ht="15" customHeight="1" x14ac:dyDescent="0.2">
      <c r="A113" s="106"/>
      <c r="B113" s="106"/>
      <c r="C113" s="106"/>
      <c r="D113" s="106"/>
      <c r="E113" s="106"/>
    </row>
    <row r="114" spans="1:5" ht="15" customHeight="1" x14ac:dyDescent="0.25">
      <c r="A114" s="66" t="s">
        <v>1</v>
      </c>
      <c r="B114" s="67"/>
      <c r="C114" s="67"/>
      <c r="D114" s="67"/>
      <c r="E114" s="67"/>
    </row>
    <row r="115" spans="1:5" ht="15" customHeight="1" x14ac:dyDescent="0.2">
      <c r="A115" s="91" t="s">
        <v>67</v>
      </c>
      <c r="B115" s="67"/>
      <c r="C115" s="67"/>
      <c r="D115" s="67"/>
      <c r="E115" s="68" t="s">
        <v>68</v>
      </c>
    </row>
    <row r="116" spans="1:5" ht="15" customHeight="1" x14ac:dyDescent="0.25">
      <c r="A116" s="78"/>
      <c r="B116" s="66"/>
      <c r="C116" s="67"/>
      <c r="D116" s="67"/>
      <c r="E116" s="92"/>
    </row>
    <row r="117" spans="1:5" ht="15" customHeight="1" x14ac:dyDescent="0.2">
      <c r="B117" s="43" t="s">
        <v>49</v>
      </c>
      <c r="C117" s="43" t="s">
        <v>50</v>
      </c>
      <c r="D117" s="93" t="s">
        <v>51</v>
      </c>
      <c r="E117" s="43" t="s">
        <v>52</v>
      </c>
    </row>
    <row r="118" spans="1:5" ht="15" customHeight="1" x14ac:dyDescent="0.2">
      <c r="B118" s="107">
        <v>33113233</v>
      </c>
      <c r="C118" s="72"/>
      <c r="D118" s="73" t="s">
        <v>69</v>
      </c>
      <c r="E118" s="74">
        <v>140908.68</v>
      </c>
    </row>
    <row r="119" spans="1:5" ht="15" customHeight="1" x14ac:dyDescent="0.2">
      <c r="B119" s="107">
        <v>33513233</v>
      </c>
      <c r="C119" s="72"/>
      <c r="D119" s="73" t="s">
        <v>69</v>
      </c>
      <c r="E119" s="74">
        <v>798482.52</v>
      </c>
    </row>
    <row r="120" spans="1:5" ht="15" customHeight="1" x14ac:dyDescent="0.2">
      <c r="B120" s="95"/>
      <c r="C120" s="87" t="s">
        <v>54</v>
      </c>
      <c r="D120" s="96"/>
      <c r="E120" s="97">
        <f>SUM(E118:E119)</f>
        <v>939391.2</v>
      </c>
    </row>
    <row r="121" spans="1:5" ht="15" customHeight="1" x14ac:dyDescent="0.2"/>
    <row r="122" spans="1:5" ht="15" customHeight="1" x14ac:dyDescent="0.25">
      <c r="A122" s="66" t="s">
        <v>17</v>
      </c>
      <c r="B122" s="67"/>
      <c r="C122" s="67"/>
      <c r="D122" s="67"/>
      <c r="E122" s="78"/>
    </row>
    <row r="123" spans="1:5" ht="15" customHeight="1" x14ac:dyDescent="0.2">
      <c r="A123" s="91" t="s">
        <v>67</v>
      </c>
      <c r="B123" s="67"/>
      <c r="C123" s="67"/>
      <c r="D123" s="67"/>
      <c r="E123" s="68" t="s">
        <v>68</v>
      </c>
    </row>
    <row r="124" spans="1:5" ht="15" customHeight="1" x14ac:dyDescent="0.25">
      <c r="A124" s="78"/>
      <c r="B124" s="66"/>
      <c r="C124" s="67"/>
      <c r="D124" s="67"/>
      <c r="E124" s="92"/>
    </row>
    <row r="125" spans="1:5" ht="15" customHeight="1" x14ac:dyDescent="0.2">
      <c r="B125" s="43" t="s">
        <v>49</v>
      </c>
      <c r="C125" s="43" t="s">
        <v>50</v>
      </c>
      <c r="D125" s="93" t="s">
        <v>51</v>
      </c>
      <c r="E125" s="43" t="s">
        <v>52</v>
      </c>
    </row>
    <row r="126" spans="1:5" ht="15" customHeight="1" x14ac:dyDescent="0.2">
      <c r="B126" s="107">
        <v>33113233</v>
      </c>
      <c r="C126" s="72"/>
      <c r="D126" s="108" t="s">
        <v>79</v>
      </c>
      <c r="E126" s="74">
        <v>140908.68</v>
      </c>
    </row>
    <row r="127" spans="1:5" ht="15" customHeight="1" x14ac:dyDescent="0.2">
      <c r="B127" s="107">
        <v>33513233</v>
      </c>
      <c r="C127" s="72"/>
      <c r="D127" s="108" t="s">
        <v>79</v>
      </c>
      <c r="E127" s="74">
        <v>798482.52</v>
      </c>
    </row>
    <row r="128" spans="1:5" ht="15" customHeight="1" x14ac:dyDescent="0.2">
      <c r="B128" s="95"/>
      <c r="C128" s="87" t="s">
        <v>54</v>
      </c>
      <c r="D128" s="96"/>
      <c r="E128" s="97">
        <f>SUM(E126:E127)</f>
        <v>939391.2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29" t="s">
        <v>80</v>
      </c>
    </row>
    <row r="132" spans="1:5" ht="15" customHeight="1" x14ac:dyDescent="0.2">
      <c r="A132" s="30" t="s">
        <v>44</v>
      </c>
      <c r="B132" s="30"/>
      <c r="C132" s="30"/>
      <c r="D132" s="30"/>
      <c r="E132" s="30"/>
    </row>
    <row r="133" spans="1:5" ht="15" customHeight="1" x14ac:dyDescent="0.2">
      <c r="A133" s="30" t="s">
        <v>81</v>
      </c>
      <c r="B133" s="30"/>
      <c r="C133" s="30"/>
      <c r="D133" s="30"/>
      <c r="E133" s="30"/>
    </row>
    <row r="134" spans="1:5" ht="15" customHeight="1" x14ac:dyDescent="0.2">
      <c r="A134" s="31" t="s">
        <v>82</v>
      </c>
      <c r="B134" s="31"/>
      <c r="C134" s="31"/>
      <c r="D134" s="31"/>
      <c r="E134" s="31"/>
    </row>
    <row r="135" spans="1:5" ht="15" customHeight="1" x14ac:dyDescent="0.2">
      <c r="A135" s="31"/>
      <c r="B135" s="31"/>
      <c r="C135" s="31"/>
      <c r="D135" s="31"/>
      <c r="E135" s="31"/>
    </row>
    <row r="136" spans="1:5" ht="15" customHeight="1" x14ac:dyDescent="0.2">
      <c r="A136" s="31"/>
      <c r="B136" s="31"/>
      <c r="C136" s="31"/>
      <c r="D136" s="31"/>
      <c r="E136" s="31"/>
    </row>
    <row r="137" spans="1:5" ht="15" customHeight="1" x14ac:dyDescent="0.2">
      <c r="A137" s="31"/>
      <c r="B137" s="31"/>
      <c r="C137" s="31"/>
      <c r="D137" s="31"/>
      <c r="E137" s="31"/>
    </row>
    <row r="138" spans="1:5" ht="15" customHeight="1" x14ac:dyDescent="0.2">
      <c r="A138" s="31"/>
      <c r="B138" s="31"/>
      <c r="C138" s="31"/>
      <c r="D138" s="31"/>
      <c r="E138" s="31"/>
    </row>
    <row r="139" spans="1:5" ht="15" customHeight="1" x14ac:dyDescent="0.2">
      <c r="A139" s="31"/>
      <c r="B139" s="31"/>
      <c r="C139" s="31"/>
      <c r="D139" s="31"/>
      <c r="E139" s="31"/>
    </row>
    <row r="140" spans="1:5" ht="15" customHeight="1" x14ac:dyDescent="0.2">
      <c r="A140" s="31"/>
      <c r="B140" s="31"/>
      <c r="C140" s="31"/>
      <c r="D140" s="31"/>
      <c r="E140" s="31"/>
    </row>
    <row r="141" spans="1:5" ht="15" customHeight="1" x14ac:dyDescent="0.2">
      <c r="A141" s="32"/>
      <c r="B141" s="32"/>
      <c r="C141" s="32"/>
      <c r="D141" s="32"/>
      <c r="E141" s="32"/>
    </row>
    <row r="142" spans="1:5" ht="15" customHeight="1" x14ac:dyDescent="0.25">
      <c r="A142" s="34" t="s">
        <v>1</v>
      </c>
      <c r="B142" s="36"/>
      <c r="C142" s="36"/>
      <c r="D142" s="36"/>
      <c r="E142" s="36"/>
    </row>
    <row r="143" spans="1:5" ht="15" customHeight="1" x14ac:dyDescent="0.2">
      <c r="A143" s="91" t="s">
        <v>83</v>
      </c>
      <c r="B143" s="36"/>
      <c r="C143" s="36"/>
      <c r="D143" s="36"/>
      <c r="E143" s="38" t="s">
        <v>84</v>
      </c>
    </row>
    <row r="144" spans="1:5" ht="15" customHeight="1" x14ac:dyDescent="0.25">
      <c r="B144" s="34"/>
      <c r="C144" s="36"/>
      <c r="D144" s="36"/>
      <c r="E144" s="40"/>
    </row>
    <row r="145" spans="1:5" ht="15" customHeight="1" x14ac:dyDescent="0.2">
      <c r="B145" s="41" t="s">
        <v>49</v>
      </c>
      <c r="C145" s="41" t="s">
        <v>50</v>
      </c>
      <c r="D145" s="42" t="s">
        <v>51</v>
      </c>
      <c r="E145" s="70" t="s">
        <v>52</v>
      </c>
    </row>
    <row r="146" spans="1:5" ht="15" customHeight="1" x14ac:dyDescent="0.2">
      <c r="B146" s="48">
        <v>53190877</v>
      </c>
      <c r="C146" s="109"/>
      <c r="D146" s="61" t="s">
        <v>85</v>
      </c>
      <c r="E146" s="47">
        <v>47666</v>
      </c>
    </row>
    <row r="147" spans="1:5" ht="15" customHeight="1" x14ac:dyDescent="0.2">
      <c r="B147" s="48">
        <v>53515835</v>
      </c>
      <c r="C147" s="109"/>
      <c r="D147" s="99" t="s">
        <v>74</v>
      </c>
      <c r="E147" s="47">
        <v>810322</v>
      </c>
    </row>
    <row r="148" spans="1:5" ht="15" customHeight="1" x14ac:dyDescent="0.2">
      <c r="B148" s="48"/>
      <c r="C148" s="49" t="s">
        <v>54</v>
      </c>
      <c r="D148" s="50"/>
      <c r="E148" s="51">
        <f>SUM(E146:E147)</f>
        <v>857988</v>
      </c>
    </row>
    <row r="149" spans="1:5" ht="15" customHeight="1" x14ac:dyDescent="0.2">
      <c r="A149" s="69"/>
      <c r="B149" s="69"/>
      <c r="C149" s="69"/>
      <c r="D149" s="69"/>
      <c r="E149" s="69"/>
    </row>
    <row r="150" spans="1:5" ht="15" customHeight="1" x14ac:dyDescent="0.25">
      <c r="A150" s="34" t="s">
        <v>17</v>
      </c>
      <c r="B150" s="36"/>
      <c r="C150" s="36"/>
      <c r="D150" s="36"/>
      <c r="E150" s="69"/>
    </row>
    <row r="151" spans="1:5" ht="15" customHeight="1" x14ac:dyDescent="0.2">
      <c r="A151" s="91" t="s">
        <v>83</v>
      </c>
      <c r="B151" s="36"/>
      <c r="C151" s="36"/>
      <c r="D151" s="36"/>
      <c r="E151" s="38" t="s">
        <v>84</v>
      </c>
    </row>
    <row r="152" spans="1:5" ht="15" customHeight="1" x14ac:dyDescent="0.2">
      <c r="A152" s="69"/>
      <c r="B152" s="110"/>
      <c r="C152" s="36"/>
      <c r="E152" s="40"/>
    </row>
    <row r="153" spans="1:5" ht="15" customHeight="1" x14ac:dyDescent="0.2">
      <c r="C153" s="41" t="s">
        <v>50</v>
      </c>
      <c r="D153" s="42" t="s">
        <v>57</v>
      </c>
      <c r="E153" s="43" t="s">
        <v>52</v>
      </c>
    </row>
    <row r="154" spans="1:5" ht="15" customHeight="1" x14ac:dyDescent="0.2">
      <c r="C154" s="109">
        <v>4357</v>
      </c>
      <c r="D154" s="111" t="s">
        <v>86</v>
      </c>
      <c r="E154" s="47">
        <f>24646.25+418986.25</f>
        <v>443632.5</v>
      </c>
    </row>
    <row r="155" spans="1:5" ht="15" customHeight="1" x14ac:dyDescent="0.2">
      <c r="C155" s="49" t="s">
        <v>54</v>
      </c>
      <c r="D155" s="50"/>
      <c r="E155" s="51">
        <f>SUM(E154:E154)</f>
        <v>443632.5</v>
      </c>
    </row>
    <row r="156" spans="1:5" ht="15" customHeight="1" x14ac:dyDescent="0.2"/>
    <row r="157" spans="1:5" ht="15" customHeight="1" x14ac:dyDescent="0.25">
      <c r="A157" s="66" t="s">
        <v>17</v>
      </c>
      <c r="B157" s="112"/>
      <c r="C157" s="67"/>
      <c r="D157" s="67"/>
      <c r="E157" s="67"/>
    </row>
    <row r="158" spans="1:5" ht="15" customHeight="1" x14ac:dyDescent="0.2">
      <c r="A158" s="91" t="s">
        <v>47</v>
      </c>
      <c r="B158" s="112"/>
      <c r="C158" s="67"/>
      <c r="D158" s="67"/>
      <c r="E158" s="68" t="s">
        <v>48</v>
      </c>
    </row>
    <row r="159" spans="1:5" ht="15" customHeight="1" x14ac:dyDescent="0.25">
      <c r="A159" s="66"/>
      <c r="B159" s="113"/>
      <c r="C159" s="67"/>
      <c r="D159" s="67"/>
      <c r="E159" s="92"/>
    </row>
    <row r="160" spans="1:5" ht="15" customHeight="1" x14ac:dyDescent="0.2">
      <c r="A160" s="81"/>
      <c r="B160" s="81"/>
      <c r="C160" s="43" t="s">
        <v>50</v>
      </c>
      <c r="D160" s="58" t="s">
        <v>57</v>
      </c>
      <c r="E160" s="43" t="s">
        <v>52</v>
      </c>
    </row>
    <row r="161" spans="1:5" ht="15" customHeight="1" x14ac:dyDescent="0.2">
      <c r="A161" s="114"/>
      <c r="B161" s="84"/>
      <c r="C161" s="115">
        <v>6172</v>
      </c>
      <c r="D161" s="61" t="s">
        <v>87</v>
      </c>
      <c r="E161" s="116">
        <v>414355.5</v>
      </c>
    </row>
    <row r="162" spans="1:5" ht="15" customHeight="1" x14ac:dyDescent="0.2">
      <c r="A162" s="114"/>
      <c r="B162" s="117"/>
      <c r="C162" s="87" t="s">
        <v>54</v>
      </c>
      <c r="D162" s="96"/>
      <c r="E162" s="97">
        <f>SUM(E161:E161)</f>
        <v>414355.5</v>
      </c>
    </row>
    <row r="163" spans="1:5" ht="15" customHeight="1" x14ac:dyDescent="0.2"/>
    <row r="164" spans="1:5" ht="15" customHeight="1" x14ac:dyDescent="0.2"/>
    <row r="165" spans="1:5" ht="15" customHeight="1" x14ac:dyDescent="0.25">
      <c r="A165" s="29" t="s">
        <v>88</v>
      </c>
    </row>
    <row r="166" spans="1:5" ht="15" customHeight="1" x14ac:dyDescent="0.2">
      <c r="A166" s="30" t="s">
        <v>44</v>
      </c>
      <c r="B166" s="30"/>
      <c r="C166" s="30"/>
      <c r="D166" s="30"/>
      <c r="E166" s="30"/>
    </row>
    <row r="167" spans="1:5" ht="15" customHeight="1" x14ac:dyDescent="0.2">
      <c r="A167" s="30" t="s">
        <v>81</v>
      </c>
      <c r="B167" s="30"/>
      <c r="C167" s="30"/>
      <c r="D167" s="30"/>
      <c r="E167" s="30"/>
    </row>
    <row r="168" spans="1:5" ht="15" customHeight="1" x14ac:dyDescent="0.2">
      <c r="A168" s="31" t="s">
        <v>89</v>
      </c>
      <c r="B168" s="31"/>
      <c r="C168" s="31"/>
      <c r="D168" s="31"/>
      <c r="E168" s="31"/>
    </row>
    <row r="169" spans="1:5" ht="15" customHeight="1" x14ac:dyDescent="0.2">
      <c r="A169" s="31"/>
      <c r="B169" s="31"/>
      <c r="C169" s="31"/>
      <c r="D169" s="31"/>
      <c r="E169" s="31"/>
    </row>
    <row r="170" spans="1:5" ht="15" customHeight="1" x14ac:dyDescent="0.2">
      <c r="A170" s="31"/>
      <c r="B170" s="31"/>
      <c r="C170" s="31"/>
      <c r="D170" s="31"/>
      <c r="E170" s="31"/>
    </row>
    <row r="171" spans="1:5" ht="15" customHeight="1" x14ac:dyDescent="0.2">
      <c r="A171" s="31"/>
      <c r="B171" s="31"/>
      <c r="C171" s="31"/>
      <c r="D171" s="31"/>
      <c r="E171" s="31"/>
    </row>
    <row r="172" spans="1:5" ht="15" customHeight="1" x14ac:dyDescent="0.2">
      <c r="A172" s="31"/>
      <c r="B172" s="31"/>
      <c r="C172" s="31"/>
      <c r="D172" s="31"/>
      <c r="E172" s="31"/>
    </row>
    <row r="173" spans="1:5" ht="15" customHeight="1" x14ac:dyDescent="0.2">
      <c r="A173" s="31"/>
      <c r="B173" s="31"/>
      <c r="C173" s="31"/>
      <c r="D173" s="31"/>
      <c r="E173" s="31"/>
    </row>
    <row r="174" spans="1:5" ht="15" customHeight="1" x14ac:dyDescent="0.2">
      <c r="A174" s="31"/>
      <c r="B174" s="31"/>
      <c r="C174" s="31"/>
      <c r="D174" s="31"/>
      <c r="E174" s="31"/>
    </row>
    <row r="175" spans="1:5" ht="15" customHeight="1" x14ac:dyDescent="0.25">
      <c r="A175" s="29"/>
    </row>
    <row r="176" spans="1:5" ht="15" customHeight="1" x14ac:dyDescent="0.25">
      <c r="A176" s="34" t="s">
        <v>1</v>
      </c>
      <c r="B176" s="36"/>
      <c r="C176" s="36"/>
      <c r="D176" s="36"/>
      <c r="E176" s="36"/>
    </row>
    <row r="177" spans="1:5" ht="15" customHeight="1" x14ac:dyDescent="0.2">
      <c r="A177" s="118" t="s">
        <v>83</v>
      </c>
      <c r="B177" s="36"/>
      <c r="C177" s="36"/>
      <c r="D177" s="36"/>
      <c r="E177" s="38" t="s">
        <v>90</v>
      </c>
    </row>
    <row r="178" spans="1:5" ht="15" customHeight="1" x14ac:dyDescent="0.25">
      <c r="B178" s="34"/>
      <c r="C178" s="36"/>
      <c r="D178" s="36"/>
      <c r="E178" s="40"/>
    </row>
    <row r="179" spans="1:5" ht="15" customHeight="1" x14ac:dyDescent="0.2">
      <c r="B179" s="41" t="s">
        <v>49</v>
      </c>
      <c r="C179" s="41" t="s">
        <v>50</v>
      </c>
      <c r="D179" s="42" t="s">
        <v>51</v>
      </c>
      <c r="E179" s="70" t="s">
        <v>52</v>
      </c>
    </row>
    <row r="180" spans="1:5" ht="15" customHeight="1" x14ac:dyDescent="0.2">
      <c r="B180" s="48">
        <v>53190001</v>
      </c>
      <c r="C180" s="109"/>
      <c r="D180" s="61" t="s">
        <v>91</v>
      </c>
      <c r="E180" s="47">
        <v>73155.67</v>
      </c>
    </row>
    <row r="181" spans="1:5" ht="15" customHeight="1" x14ac:dyDescent="0.2">
      <c r="B181" s="48">
        <v>53515319</v>
      </c>
      <c r="C181" s="109"/>
      <c r="D181" s="73" t="s">
        <v>69</v>
      </c>
      <c r="E181" s="47">
        <v>1024179.38</v>
      </c>
    </row>
    <row r="182" spans="1:5" ht="15" customHeight="1" x14ac:dyDescent="0.2">
      <c r="A182" s="119"/>
      <c r="B182" s="120"/>
      <c r="C182" s="49" t="s">
        <v>54</v>
      </c>
      <c r="D182" s="50"/>
      <c r="E182" s="51">
        <f>SUM(E180:E181)</f>
        <v>1097335.05</v>
      </c>
    </row>
    <row r="183" spans="1:5" ht="15" customHeight="1" x14ac:dyDescent="0.2"/>
    <row r="184" spans="1:5" ht="15" customHeight="1" x14ac:dyDescent="0.25">
      <c r="A184" s="66" t="s">
        <v>17</v>
      </c>
      <c r="B184" s="112"/>
      <c r="C184" s="67"/>
      <c r="D184" s="67"/>
      <c r="E184" s="67"/>
    </row>
    <row r="185" spans="1:5" ht="15" customHeight="1" x14ac:dyDescent="0.2">
      <c r="A185" s="91" t="s">
        <v>47</v>
      </c>
      <c r="B185" s="112"/>
      <c r="C185" s="67"/>
      <c r="D185" s="67"/>
      <c r="E185" s="68" t="s">
        <v>48</v>
      </c>
    </row>
    <row r="186" spans="1:5" ht="15" customHeight="1" x14ac:dyDescent="0.25">
      <c r="A186" s="66"/>
      <c r="B186" s="113"/>
      <c r="C186" s="67"/>
      <c r="D186" s="67"/>
      <c r="E186" s="92"/>
    </row>
    <row r="187" spans="1:5" ht="15" customHeight="1" x14ac:dyDescent="0.2">
      <c r="A187" s="81"/>
      <c r="B187" s="81"/>
      <c r="C187" s="43" t="s">
        <v>50</v>
      </c>
      <c r="D187" s="58" t="s">
        <v>57</v>
      </c>
      <c r="E187" s="43" t="s">
        <v>52</v>
      </c>
    </row>
    <row r="188" spans="1:5" ht="15" customHeight="1" x14ac:dyDescent="0.2">
      <c r="A188" s="114"/>
      <c r="B188" s="84"/>
      <c r="C188" s="115">
        <v>6172</v>
      </c>
      <c r="D188" s="61" t="s">
        <v>87</v>
      </c>
      <c r="E188" s="116">
        <v>1097335.05</v>
      </c>
    </row>
    <row r="189" spans="1:5" ht="15" customHeight="1" x14ac:dyDescent="0.2">
      <c r="A189" s="114"/>
      <c r="B189" s="117"/>
      <c r="C189" s="87" t="s">
        <v>54</v>
      </c>
      <c r="D189" s="96"/>
      <c r="E189" s="97">
        <f>SUM(E188:E188)</f>
        <v>1097335.05</v>
      </c>
    </row>
    <row r="190" spans="1:5" ht="15" customHeight="1" x14ac:dyDescent="0.2"/>
    <row r="191" spans="1:5" ht="15" customHeight="1" x14ac:dyDescent="0.2"/>
    <row r="192" spans="1:5" ht="15" customHeight="1" x14ac:dyDescent="0.25">
      <c r="A192" s="29" t="s">
        <v>92</v>
      </c>
    </row>
    <row r="193" spans="1:5" ht="15" customHeight="1" x14ac:dyDescent="0.2">
      <c r="A193" s="121" t="s">
        <v>93</v>
      </c>
      <c r="B193" s="121"/>
      <c r="C193" s="121"/>
      <c r="D193" s="121"/>
      <c r="E193" s="121"/>
    </row>
    <row r="194" spans="1:5" ht="15" customHeight="1" x14ac:dyDescent="0.2">
      <c r="A194" s="30" t="s">
        <v>77</v>
      </c>
      <c r="B194" s="30"/>
      <c r="C194" s="30"/>
      <c r="D194" s="30"/>
      <c r="E194" s="30"/>
    </row>
    <row r="195" spans="1:5" ht="15" customHeight="1" x14ac:dyDescent="0.2">
      <c r="A195" s="31" t="s">
        <v>94</v>
      </c>
      <c r="B195" s="31"/>
      <c r="C195" s="31"/>
      <c r="D195" s="31"/>
      <c r="E195" s="31"/>
    </row>
    <row r="196" spans="1:5" ht="15" customHeight="1" x14ac:dyDescent="0.2">
      <c r="A196" s="31"/>
      <c r="B196" s="31"/>
      <c r="C196" s="31"/>
      <c r="D196" s="31"/>
      <c r="E196" s="31"/>
    </row>
    <row r="197" spans="1:5" ht="15" customHeight="1" x14ac:dyDescent="0.2">
      <c r="A197" s="31"/>
      <c r="B197" s="31"/>
      <c r="C197" s="31"/>
      <c r="D197" s="31"/>
      <c r="E197" s="31"/>
    </row>
    <row r="198" spans="1:5" ht="15" customHeight="1" x14ac:dyDescent="0.2">
      <c r="A198" s="31"/>
      <c r="B198" s="31"/>
      <c r="C198" s="31"/>
      <c r="D198" s="31"/>
      <c r="E198" s="31"/>
    </row>
    <row r="199" spans="1:5" ht="15" customHeight="1" x14ac:dyDescent="0.2">
      <c r="A199" s="31"/>
      <c r="B199" s="31"/>
      <c r="C199" s="31"/>
      <c r="D199" s="31"/>
      <c r="E199" s="31"/>
    </row>
    <row r="200" spans="1:5" ht="15" customHeight="1" x14ac:dyDescent="0.2">
      <c r="A200" s="31"/>
      <c r="B200" s="31"/>
      <c r="C200" s="31"/>
      <c r="D200" s="31"/>
      <c r="E200" s="31"/>
    </row>
    <row r="201" spans="1:5" ht="15" customHeight="1" x14ac:dyDescent="0.2"/>
    <row r="202" spans="1:5" ht="15" customHeight="1" x14ac:dyDescent="0.25">
      <c r="A202" s="66" t="s">
        <v>1</v>
      </c>
      <c r="B202" s="36"/>
      <c r="C202" s="36"/>
      <c r="D202" s="36"/>
      <c r="E202" s="36"/>
    </row>
    <row r="203" spans="1:5" ht="15" customHeight="1" x14ac:dyDescent="0.2">
      <c r="A203" s="118" t="s">
        <v>95</v>
      </c>
      <c r="B203" s="36"/>
      <c r="C203" s="36"/>
      <c r="D203" s="36"/>
      <c r="E203" s="38" t="s">
        <v>96</v>
      </c>
    </row>
    <row r="204" spans="1:5" ht="15" customHeight="1" x14ac:dyDescent="0.25">
      <c r="A204" s="34"/>
      <c r="B204" s="69"/>
      <c r="C204" s="36"/>
      <c r="D204" s="36"/>
      <c r="E204" s="40"/>
    </row>
    <row r="205" spans="1:5" ht="15" customHeight="1" x14ac:dyDescent="0.2">
      <c r="A205" s="122"/>
      <c r="B205" s="41" t="s">
        <v>49</v>
      </c>
      <c r="C205" s="41" t="s">
        <v>50</v>
      </c>
      <c r="D205" s="42" t="s">
        <v>51</v>
      </c>
      <c r="E205" s="43" t="s">
        <v>52</v>
      </c>
    </row>
    <row r="206" spans="1:5" ht="15" customHeight="1" x14ac:dyDescent="0.2">
      <c r="A206" s="122"/>
      <c r="B206" s="107">
        <v>33113233</v>
      </c>
      <c r="C206" s="109"/>
      <c r="D206" s="123" t="s">
        <v>69</v>
      </c>
      <c r="E206" s="124">
        <v>2225509.09</v>
      </c>
    </row>
    <row r="207" spans="1:5" ht="15" customHeight="1" x14ac:dyDescent="0.2">
      <c r="A207" s="122"/>
      <c r="B207" s="107">
        <v>33513233</v>
      </c>
      <c r="C207" s="109"/>
      <c r="D207" s="123" t="s">
        <v>69</v>
      </c>
      <c r="E207" s="124">
        <v>12611218.119999999</v>
      </c>
    </row>
    <row r="208" spans="1:5" ht="15" customHeight="1" x14ac:dyDescent="0.2">
      <c r="A208" s="103"/>
      <c r="B208" s="100"/>
      <c r="C208" s="49" t="s">
        <v>54</v>
      </c>
      <c r="D208" s="50"/>
      <c r="E208" s="51">
        <f>SUM(E206:E207)</f>
        <v>14836727.209999999</v>
      </c>
    </row>
    <row r="209" spans="1:5" ht="15" customHeight="1" x14ac:dyDescent="0.2">
      <c r="A209" s="69"/>
      <c r="B209" s="103"/>
      <c r="C209" s="125"/>
      <c r="D209" s="36"/>
      <c r="E209" s="126"/>
    </row>
    <row r="210" spans="1:5" ht="15" customHeight="1" x14ac:dyDescent="0.25">
      <c r="A210" s="34" t="s">
        <v>17</v>
      </c>
      <c r="B210" s="36"/>
      <c r="C210" s="36"/>
      <c r="D210" s="36"/>
      <c r="E210" s="36"/>
    </row>
    <row r="211" spans="1:5" ht="15" customHeight="1" x14ac:dyDescent="0.2">
      <c r="A211" s="118" t="s">
        <v>95</v>
      </c>
      <c r="B211" s="36"/>
      <c r="C211" s="36"/>
      <c r="D211" s="36"/>
      <c r="E211" s="38" t="s">
        <v>96</v>
      </c>
    </row>
    <row r="212" spans="1:5" ht="15" customHeight="1" x14ac:dyDescent="0.25">
      <c r="A212" s="34"/>
      <c r="B212" s="69"/>
      <c r="C212" s="36"/>
      <c r="D212" s="36"/>
      <c r="E212" s="40"/>
    </row>
    <row r="213" spans="1:5" ht="15" customHeight="1" x14ac:dyDescent="0.2">
      <c r="A213" s="122"/>
      <c r="B213" s="57"/>
      <c r="C213" s="41" t="s">
        <v>50</v>
      </c>
      <c r="D213" s="42" t="s">
        <v>57</v>
      </c>
      <c r="E213" s="43" t="s">
        <v>52</v>
      </c>
    </row>
    <row r="214" spans="1:5" ht="15" customHeight="1" x14ac:dyDescent="0.2">
      <c r="A214" s="122"/>
      <c r="B214" s="127"/>
      <c r="C214" s="109">
        <v>4379</v>
      </c>
      <c r="D214" s="61" t="s">
        <v>87</v>
      </c>
      <c r="E214" s="124">
        <v>14836727.210000001</v>
      </c>
    </row>
    <row r="215" spans="1:5" ht="15" customHeight="1" x14ac:dyDescent="0.2">
      <c r="A215" s="103"/>
      <c r="B215" s="103"/>
      <c r="C215" s="49" t="s">
        <v>54</v>
      </c>
      <c r="D215" s="50"/>
      <c r="E215" s="51">
        <f>SUM(E214:E214)</f>
        <v>14836727.210000001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29" t="s">
        <v>97</v>
      </c>
    </row>
    <row r="219" spans="1:5" ht="15" customHeight="1" x14ac:dyDescent="0.2">
      <c r="A219" s="128" t="s">
        <v>44</v>
      </c>
      <c r="B219" s="128"/>
      <c r="C219" s="128"/>
      <c r="D219" s="128"/>
      <c r="E219" s="128"/>
    </row>
    <row r="220" spans="1:5" ht="15" customHeight="1" x14ac:dyDescent="0.2">
      <c r="A220" s="30" t="s">
        <v>65</v>
      </c>
      <c r="B220" s="30"/>
      <c r="C220" s="30"/>
      <c r="D220" s="30"/>
      <c r="E220" s="30"/>
    </row>
    <row r="221" spans="1:5" ht="15" customHeight="1" x14ac:dyDescent="0.2">
      <c r="A221" s="64" t="s">
        <v>98</v>
      </c>
      <c r="B221" s="64"/>
      <c r="C221" s="64"/>
      <c r="D221" s="64"/>
      <c r="E221" s="64"/>
    </row>
    <row r="222" spans="1:5" ht="15" customHeight="1" x14ac:dyDescent="0.2">
      <c r="A222" s="64"/>
      <c r="B222" s="64"/>
      <c r="C222" s="64"/>
      <c r="D222" s="64"/>
      <c r="E222" s="64"/>
    </row>
    <row r="223" spans="1:5" ht="15" customHeight="1" x14ac:dyDescent="0.2">
      <c r="A223" s="64"/>
      <c r="B223" s="64"/>
      <c r="C223" s="64"/>
      <c r="D223" s="64"/>
      <c r="E223" s="64"/>
    </row>
    <row r="224" spans="1:5" ht="15" customHeight="1" x14ac:dyDescent="0.2">
      <c r="A224" s="64"/>
      <c r="B224" s="64"/>
      <c r="C224" s="64"/>
      <c r="D224" s="64"/>
      <c r="E224" s="64"/>
    </row>
    <row r="225" spans="1:5" ht="15" customHeight="1" x14ac:dyDescent="0.2">
      <c r="A225" s="64"/>
      <c r="B225" s="64"/>
      <c r="C225" s="64"/>
      <c r="D225" s="64"/>
      <c r="E225" s="64"/>
    </row>
    <row r="226" spans="1:5" ht="15" customHeight="1" x14ac:dyDescent="0.2">
      <c r="A226" s="64"/>
      <c r="B226" s="64"/>
      <c r="C226" s="64"/>
      <c r="D226" s="64"/>
      <c r="E226" s="64"/>
    </row>
    <row r="227" spans="1:5" ht="15" customHeight="1" x14ac:dyDescent="0.2">
      <c r="A227" s="64"/>
      <c r="B227" s="64"/>
      <c r="C227" s="64"/>
      <c r="D227" s="64"/>
      <c r="E227" s="64"/>
    </row>
    <row r="228" spans="1:5" ht="15" customHeight="1" x14ac:dyDescent="0.2">
      <c r="A228" s="64"/>
      <c r="B228" s="64"/>
      <c r="C228" s="64"/>
      <c r="D228" s="64"/>
      <c r="E228" s="64"/>
    </row>
    <row r="229" spans="1:5" ht="15" customHeight="1" x14ac:dyDescent="0.2">
      <c r="A229" s="106"/>
      <c r="B229" s="106"/>
      <c r="C229" s="106"/>
      <c r="D229" s="106"/>
      <c r="E229" s="106"/>
    </row>
    <row r="230" spans="1:5" ht="15" customHeight="1" x14ac:dyDescent="0.25">
      <c r="A230" s="66" t="s">
        <v>1</v>
      </c>
      <c r="B230" s="36"/>
      <c r="C230" s="36"/>
      <c r="D230" s="36"/>
      <c r="E230" s="36"/>
    </row>
    <row r="231" spans="1:5" ht="15" customHeight="1" x14ac:dyDescent="0.2">
      <c r="A231" s="118" t="s">
        <v>99</v>
      </c>
      <c r="B231" s="36"/>
      <c r="C231" s="36"/>
      <c r="D231" s="36"/>
      <c r="E231" s="38" t="s">
        <v>100</v>
      </c>
    </row>
    <row r="232" spans="1:5" ht="15" customHeight="1" x14ac:dyDescent="0.25">
      <c r="A232" s="34"/>
      <c r="B232" s="69"/>
      <c r="C232" s="36"/>
      <c r="D232" s="36"/>
      <c r="E232" s="40"/>
    </row>
    <row r="233" spans="1:5" ht="15" customHeight="1" x14ac:dyDescent="0.2">
      <c r="A233" s="57"/>
      <c r="B233" s="81"/>
      <c r="C233" s="41" t="s">
        <v>50</v>
      </c>
      <c r="D233" s="42" t="s">
        <v>51</v>
      </c>
      <c r="E233" s="70" t="s">
        <v>52</v>
      </c>
    </row>
    <row r="234" spans="1:5" ht="15" customHeight="1" x14ac:dyDescent="0.2">
      <c r="A234" s="129"/>
      <c r="B234" s="83"/>
      <c r="C234" s="109">
        <v>3299</v>
      </c>
      <c r="D234" s="108" t="s">
        <v>101</v>
      </c>
      <c r="E234" s="130">
        <v>307.68</v>
      </c>
    </row>
    <row r="235" spans="1:5" ht="15" customHeight="1" x14ac:dyDescent="0.2">
      <c r="A235" s="103"/>
      <c r="B235" s="104"/>
      <c r="C235" s="49" t="s">
        <v>54</v>
      </c>
      <c r="D235" s="50"/>
      <c r="E235" s="51">
        <f>SUM(E234:E234)</f>
        <v>307.68</v>
      </c>
    </row>
    <row r="236" spans="1:5" ht="15" customHeight="1" x14ac:dyDescent="0.2">
      <c r="A236" s="69"/>
      <c r="B236" s="103"/>
      <c r="C236" s="125"/>
      <c r="D236" s="36"/>
      <c r="E236" s="126"/>
    </row>
    <row r="237" spans="1:5" ht="15" customHeight="1" x14ac:dyDescent="0.25">
      <c r="A237" s="66" t="s">
        <v>1</v>
      </c>
      <c r="B237" s="36"/>
      <c r="C237" s="36"/>
      <c r="D237" s="36"/>
      <c r="E237" s="36"/>
    </row>
    <row r="238" spans="1:5" ht="15" customHeight="1" x14ac:dyDescent="0.2">
      <c r="A238" s="118" t="s">
        <v>99</v>
      </c>
      <c r="B238" s="36"/>
      <c r="C238" s="36"/>
      <c r="D238" s="36"/>
      <c r="E238" s="38" t="s">
        <v>102</v>
      </c>
    </row>
    <row r="239" spans="1:5" ht="15" customHeight="1" x14ac:dyDescent="0.25">
      <c r="A239" s="34"/>
      <c r="B239" s="69"/>
      <c r="C239" s="36"/>
      <c r="D239" s="36"/>
      <c r="E239" s="40"/>
    </row>
    <row r="240" spans="1:5" ht="15" customHeight="1" x14ac:dyDescent="0.2">
      <c r="A240" s="57"/>
      <c r="B240" s="41" t="s">
        <v>49</v>
      </c>
      <c r="C240" s="41" t="s">
        <v>50</v>
      </c>
      <c r="D240" s="42" t="s">
        <v>51</v>
      </c>
      <c r="E240" s="70" t="s">
        <v>52</v>
      </c>
    </row>
    <row r="241" spans="1:7" ht="15" customHeight="1" x14ac:dyDescent="0.2">
      <c r="A241" s="129"/>
      <c r="B241" s="131">
        <v>32133012</v>
      </c>
      <c r="C241" s="109"/>
      <c r="D241" s="99" t="s">
        <v>69</v>
      </c>
      <c r="E241" s="124">
        <v>1329564.0900000001</v>
      </c>
    </row>
    <row r="242" spans="1:7" ht="15" customHeight="1" x14ac:dyDescent="0.2">
      <c r="A242" s="129"/>
      <c r="B242" s="131">
        <v>32533012</v>
      </c>
      <c r="C242" s="109"/>
      <c r="D242" s="99" t="s">
        <v>69</v>
      </c>
      <c r="E242" s="124">
        <v>7534196.1699999999</v>
      </c>
    </row>
    <row r="243" spans="1:7" ht="15" customHeight="1" x14ac:dyDescent="0.2">
      <c r="A243" s="103"/>
      <c r="B243" s="100"/>
      <c r="C243" s="49" t="s">
        <v>54</v>
      </c>
      <c r="D243" s="50"/>
      <c r="E243" s="51">
        <f>SUM(E241:E242)</f>
        <v>8863760.2599999998</v>
      </c>
    </row>
    <row r="244" spans="1:7" ht="15" customHeight="1" x14ac:dyDescent="0.2">
      <c r="A244" s="69"/>
      <c r="B244" s="103"/>
      <c r="C244" s="125"/>
      <c r="D244" s="36"/>
      <c r="E244" s="126"/>
    </row>
    <row r="245" spans="1:7" ht="15" customHeight="1" x14ac:dyDescent="0.25">
      <c r="A245" s="66" t="s">
        <v>1</v>
      </c>
      <c r="B245" s="36"/>
      <c r="C245" s="36"/>
      <c r="D245" s="36"/>
      <c r="E245" s="36"/>
    </row>
    <row r="246" spans="1:7" ht="15" customHeight="1" x14ac:dyDescent="0.2">
      <c r="A246" s="118" t="s">
        <v>99</v>
      </c>
      <c r="B246" s="36"/>
      <c r="C246" s="36"/>
      <c r="D246" s="36"/>
      <c r="E246" s="38" t="s">
        <v>103</v>
      </c>
    </row>
    <row r="247" spans="1:7" ht="15" customHeight="1" x14ac:dyDescent="0.25">
      <c r="A247" s="34"/>
      <c r="B247" s="69"/>
      <c r="C247" s="36"/>
      <c r="D247" s="36"/>
      <c r="E247" s="40"/>
    </row>
    <row r="248" spans="1:7" ht="15" customHeight="1" x14ac:dyDescent="0.2">
      <c r="A248" s="57"/>
      <c r="B248" s="41" t="s">
        <v>49</v>
      </c>
      <c r="C248" s="41" t="s">
        <v>50</v>
      </c>
      <c r="D248" s="42" t="s">
        <v>51</v>
      </c>
      <c r="E248" s="70" t="s">
        <v>52</v>
      </c>
    </row>
    <row r="249" spans="1:7" ht="15" customHeight="1" x14ac:dyDescent="0.2">
      <c r="A249" s="129"/>
      <c r="B249" s="131">
        <v>32133030</v>
      </c>
      <c r="C249" s="109"/>
      <c r="D249" s="99" t="s">
        <v>69</v>
      </c>
      <c r="E249" s="124">
        <v>113492.58</v>
      </c>
    </row>
    <row r="250" spans="1:7" ht="15" customHeight="1" x14ac:dyDescent="0.2">
      <c r="A250" s="129"/>
      <c r="B250" s="131">
        <v>32533030</v>
      </c>
      <c r="C250" s="109"/>
      <c r="D250" s="99" t="s">
        <v>69</v>
      </c>
      <c r="E250" s="124">
        <v>643124.56999999995</v>
      </c>
    </row>
    <row r="251" spans="1:7" ht="15" customHeight="1" x14ac:dyDescent="0.2">
      <c r="A251" s="103"/>
      <c r="B251" s="100"/>
      <c r="C251" s="49" t="s">
        <v>54</v>
      </c>
      <c r="D251" s="50"/>
      <c r="E251" s="51">
        <f>SUM(E249:E250)</f>
        <v>756617.14999999991</v>
      </c>
      <c r="G251" s="132">
        <f>SUM(E243,E251)</f>
        <v>9620377.4100000001</v>
      </c>
    </row>
    <row r="252" spans="1:7" ht="15" customHeight="1" x14ac:dyDescent="0.2">
      <c r="A252" s="103"/>
      <c r="B252" s="103"/>
      <c r="C252" s="125"/>
      <c r="D252" s="36"/>
      <c r="E252" s="126"/>
      <c r="G252" s="132">
        <f>SUM(E235,E243,E251)</f>
        <v>9620685.0899999999</v>
      </c>
    </row>
    <row r="253" spans="1:7" ht="15" customHeight="1" x14ac:dyDescent="0.25">
      <c r="A253" s="34" t="s">
        <v>17</v>
      </c>
      <c r="B253" s="36"/>
      <c r="C253" s="36"/>
      <c r="D253" s="36"/>
      <c r="E253" s="69"/>
    </row>
    <row r="254" spans="1:7" ht="15" customHeight="1" x14ac:dyDescent="0.2">
      <c r="A254" s="118" t="s">
        <v>99</v>
      </c>
      <c r="B254" s="36"/>
      <c r="C254" s="36"/>
      <c r="D254" s="36"/>
      <c r="E254" s="38" t="s">
        <v>100</v>
      </c>
    </row>
    <row r="255" spans="1:7" ht="15" customHeight="1" x14ac:dyDescent="0.2">
      <c r="A255" s="69"/>
      <c r="B255" s="110"/>
      <c r="C255" s="36"/>
      <c r="E255" s="56"/>
    </row>
    <row r="256" spans="1:7" ht="15" customHeight="1" x14ac:dyDescent="0.2">
      <c r="A256" s="57"/>
      <c r="B256" s="57"/>
      <c r="C256" s="41" t="s">
        <v>50</v>
      </c>
      <c r="D256" s="42" t="s">
        <v>57</v>
      </c>
      <c r="E256" s="70" t="s">
        <v>52</v>
      </c>
    </row>
    <row r="257" spans="1:5" ht="15" customHeight="1" x14ac:dyDescent="0.2">
      <c r="A257" s="129"/>
      <c r="B257" s="127"/>
      <c r="C257" s="109">
        <v>6402</v>
      </c>
      <c r="D257" s="133" t="s">
        <v>104</v>
      </c>
      <c r="E257" s="130">
        <v>307.68</v>
      </c>
    </row>
    <row r="258" spans="1:5" ht="15" customHeight="1" x14ac:dyDescent="0.2">
      <c r="A258" s="103"/>
      <c r="B258" s="83"/>
      <c r="C258" s="49" t="s">
        <v>54</v>
      </c>
      <c r="D258" s="50"/>
      <c r="E258" s="51">
        <f>SUM(E257:E257)</f>
        <v>307.68</v>
      </c>
    </row>
    <row r="259" spans="1:5" ht="15" customHeight="1" x14ac:dyDescent="0.2"/>
    <row r="260" spans="1:5" ht="15" customHeight="1" x14ac:dyDescent="0.2"/>
    <row r="261" spans="1:5" ht="15" customHeight="1" x14ac:dyDescent="0.25">
      <c r="A261" s="34" t="s">
        <v>17</v>
      </c>
      <c r="B261" s="36"/>
      <c r="C261" s="36"/>
      <c r="D261" s="36"/>
      <c r="E261" s="69"/>
    </row>
    <row r="262" spans="1:5" ht="15" customHeight="1" x14ac:dyDescent="0.2">
      <c r="A262" s="118" t="s">
        <v>99</v>
      </c>
      <c r="B262" s="36"/>
      <c r="C262" s="36"/>
      <c r="D262" s="36"/>
      <c r="E262" s="38" t="s">
        <v>102</v>
      </c>
    </row>
    <row r="263" spans="1:5" ht="15" customHeight="1" x14ac:dyDescent="0.2">
      <c r="A263" s="69"/>
      <c r="B263" s="110"/>
      <c r="C263" s="36"/>
      <c r="E263" s="56"/>
    </row>
    <row r="264" spans="1:5" ht="15" customHeight="1" x14ac:dyDescent="0.2">
      <c r="A264" s="57"/>
      <c r="B264" s="57"/>
      <c r="C264" s="41" t="s">
        <v>50</v>
      </c>
      <c r="D264" s="42" t="s">
        <v>57</v>
      </c>
      <c r="E264" s="70" t="s">
        <v>52</v>
      </c>
    </row>
    <row r="265" spans="1:5" ht="15" customHeight="1" x14ac:dyDescent="0.2">
      <c r="A265" s="129"/>
      <c r="B265" s="127"/>
      <c r="C265" s="109">
        <v>3299</v>
      </c>
      <c r="D265" s="61" t="s">
        <v>87</v>
      </c>
      <c r="E265" s="130">
        <v>8863760.2599999998</v>
      </c>
    </row>
    <row r="266" spans="1:5" ht="15" customHeight="1" x14ac:dyDescent="0.2">
      <c r="A266" s="103"/>
      <c r="B266" s="83"/>
      <c r="C266" s="49" t="s">
        <v>54</v>
      </c>
      <c r="D266" s="50"/>
      <c r="E266" s="51">
        <f>SUM(E265:E265)</f>
        <v>8863760.2599999998</v>
      </c>
    </row>
    <row r="267" spans="1:5" ht="15" customHeight="1" x14ac:dyDescent="0.2"/>
    <row r="268" spans="1:5" ht="15" customHeight="1" x14ac:dyDescent="0.25">
      <c r="A268" s="34" t="s">
        <v>17</v>
      </c>
      <c r="B268" s="36"/>
      <c r="C268" s="36"/>
      <c r="D268" s="36"/>
      <c r="E268" s="69"/>
    </row>
    <row r="269" spans="1:5" ht="15" customHeight="1" x14ac:dyDescent="0.2">
      <c r="A269" s="118" t="s">
        <v>99</v>
      </c>
      <c r="B269" s="36"/>
      <c r="C269" s="36"/>
      <c r="D269" s="36"/>
      <c r="E269" s="38" t="s">
        <v>103</v>
      </c>
    </row>
    <row r="270" spans="1:5" ht="15" customHeight="1" x14ac:dyDescent="0.2">
      <c r="A270" s="69"/>
      <c r="B270" s="110"/>
      <c r="C270" s="36"/>
      <c r="E270" s="56"/>
    </row>
    <row r="271" spans="1:5" ht="15" customHeight="1" x14ac:dyDescent="0.2">
      <c r="A271" s="57"/>
      <c r="B271" s="57"/>
      <c r="C271" s="41" t="s">
        <v>50</v>
      </c>
      <c r="D271" s="42" t="s">
        <v>57</v>
      </c>
      <c r="E271" s="70" t="s">
        <v>52</v>
      </c>
    </row>
    <row r="272" spans="1:5" ht="15" customHeight="1" x14ac:dyDescent="0.2">
      <c r="A272" s="129"/>
      <c r="B272" s="127"/>
      <c r="C272" s="109">
        <v>3299</v>
      </c>
      <c r="D272" s="61" t="s">
        <v>87</v>
      </c>
      <c r="E272" s="130">
        <v>756617.15</v>
      </c>
    </row>
    <row r="273" spans="1:5" ht="15" customHeight="1" x14ac:dyDescent="0.2">
      <c r="A273" s="103"/>
      <c r="B273" s="83"/>
      <c r="C273" s="49" t="s">
        <v>54</v>
      </c>
      <c r="D273" s="50"/>
      <c r="E273" s="51">
        <f>SUM(E272:E272)</f>
        <v>756617.15</v>
      </c>
    </row>
    <row r="274" spans="1:5" ht="15" customHeight="1" x14ac:dyDescent="0.2"/>
    <row r="275" spans="1:5" ht="15" customHeight="1" x14ac:dyDescent="0.2"/>
    <row r="276" spans="1:5" ht="15" customHeight="1" x14ac:dyDescent="0.25">
      <c r="A276" s="29" t="s">
        <v>105</v>
      </c>
    </row>
    <row r="277" spans="1:5" ht="15" customHeight="1" x14ac:dyDescent="0.2">
      <c r="A277" s="30" t="s">
        <v>44</v>
      </c>
      <c r="B277" s="30"/>
      <c r="C277" s="30"/>
      <c r="D277" s="30"/>
      <c r="E277" s="30"/>
    </row>
    <row r="278" spans="1:5" ht="15" customHeight="1" x14ac:dyDescent="0.2">
      <c r="A278" s="30" t="s">
        <v>65</v>
      </c>
      <c r="B278" s="30"/>
      <c r="C278" s="30"/>
      <c r="D278" s="30"/>
      <c r="E278" s="30"/>
    </row>
    <row r="279" spans="1:5" ht="15" customHeight="1" x14ac:dyDescent="0.2">
      <c r="A279" s="64" t="s">
        <v>106</v>
      </c>
      <c r="B279" s="64"/>
      <c r="C279" s="64"/>
      <c r="D279" s="64"/>
      <c r="E279" s="64"/>
    </row>
    <row r="280" spans="1:5" ht="15" customHeight="1" x14ac:dyDescent="0.2">
      <c r="A280" s="64"/>
      <c r="B280" s="64"/>
      <c r="C280" s="64"/>
      <c r="D280" s="64"/>
      <c r="E280" s="64"/>
    </row>
    <row r="281" spans="1:5" ht="15" customHeight="1" x14ac:dyDescent="0.2">
      <c r="A281" s="64"/>
      <c r="B281" s="64"/>
      <c r="C281" s="64"/>
      <c r="D281" s="64"/>
      <c r="E281" s="64"/>
    </row>
    <row r="282" spans="1:5" ht="15" customHeight="1" x14ac:dyDescent="0.2">
      <c r="A282" s="64"/>
      <c r="B282" s="64"/>
      <c r="C282" s="64"/>
      <c r="D282" s="64"/>
      <c r="E282" s="64"/>
    </row>
    <row r="283" spans="1:5" ht="15" customHeight="1" x14ac:dyDescent="0.2">
      <c r="A283" s="64"/>
      <c r="B283" s="64"/>
      <c r="C283" s="64"/>
      <c r="D283" s="64"/>
      <c r="E283" s="64"/>
    </row>
    <row r="284" spans="1:5" ht="15" customHeight="1" x14ac:dyDescent="0.2">
      <c r="A284" s="64"/>
      <c r="B284" s="64"/>
      <c r="C284" s="64"/>
      <c r="D284" s="64"/>
      <c r="E284" s="64"/>
    </row>
    <row r="285" spans="1:5" ht="15" customHeight="1" x14ac:dyDescent="0.2">
      <c r="A285" s="64"/>
      <c r="B285" s="64"/>
      <c r="C285" s="64"/>
      <c r="D285" s="64"/>
      <c r="E285" s="64"/>
    </row>
    <row r="286" spans="1:5" ht="15" customHeight="1" x14ac:dyDescent="0.2">
      <c r="A286" s="64"/>
      <c r="B286" s="64"/>
      <c r="C286" s="64"/>
      <c r="D286" s="64"/>
      <c r="E286" s="64"/>
    </row>
    <row r="287" spans="1:5" ht="15" customHeight="1" x14ac:dyDescent="0.2">
      <c r="A287" s="64"/>
      <c r="B287" s="64"/>
      <c r="C287" s="64"/>
      <c r="D287" s="64"/>
      <c r="E287" s="64"/>
    </row>
    <row r="288" spans="1:5" ht="15" customHeight="1" x14ac:dyDescent="0.2"/>
    <row r="289" spans="1:7" ht="15" customHeight="1" x14ac:dyDescent="0.25">
      <c r="A289" s="66" t="s">
        <v>1</v>
      </c>
      <c r="B289" s="36"/>
      <c r="C289" s="36"/>
      <c r="D289" s="36"/>
      <c r="E289" s="36"/>
    </row>
    <row r="290" spans="1:7" ht="15" customHeight="1" x14ac:dyDescent="0.2">
      <c r="A290" s="118" t="s">
        <v>99</v>
      </c>
      <c r="B290" s="36"/>
      <c r="C290" s="36"/>
      <c r="D290" s="36"/>
      <c r="E290" s="38" t="s">
        <v>107</v>
      </c>
    </row>
    <row r="291" spans="1:7" ht="15" customHeight="1" x14ac:dyDescent="0.25">
      <c r="A291" s="34"/>
      <c r="B291" s="52"/>
      <c r="C291" s="36"/>
      <c r="D291" s="36"/>
      <c r="E291" s="40"/>
    </row>
    <row r="292" spans="1:7" ht="15" customHeight="1" x14ac:dyDescent="0.2">
      <c r="B292" s="41" t="s">
        <v>49</v>
      </c>
      <c r="C292" s="41" t="s">
        <v>50</v>
      </c>
      <c r="D292" s="42" t="s">
        <v>51</v>
      </c>
      <c r="E292" s="70" t="s">
        <v>52</v>
      </c>
    </row>
    <row r="293" spans="1:7" ht="15" customHeight="1" x14ac:dyDescent="0.2">
      <c r="B293" s="131">
        <v>32133030</v>
      </c>
      <c r="C293" s="109"/>
      <c r="D293" s="99" t="s">
        <v>69</v>
      </c>
      <c r="E293" s="130">
        <v>353213.07</v>
      </c>
    </row>
    <row r="294" spans="1:7" ht="15" customHeight="1" x14ac:dyDescent="0.2">
      <c r="B294" s="131">
        <v>32533030</v>
      </c>
      <c r="C294" s="109"/>
      <c r="D294" s="134" t="s">
        <v>69</v>
      </c>
      <c r="E294" s="130">
        <v>2001540.56</v>
      </c>
    </row>
    <row r="295" spans="1:7" ht="15" customHeight="1" x14ac:dyDescent="0.2">
      <c r="B295" s="75"/>
      <c r="C295" s="49" t="s">
        <v>54</v>
      </c>
      <c r="D295" s="50"/>
      <c r="E295" s="51">
        <f>SUM(E293:E294)</f>
        <v>2354753.63</v>
      </c>
    </row>
    <row r="296" spans="1:7" ht="15" customHeight="1" x14ac:dyDescent="0.2"/>
    <row r="297" spans="1:7" ht="15" customHeight="1" x14ac:dyDescent="0.25">
      <c r="A297" s="66" t="s">
        <v>1</v>
      </c>
      <c r="B297" s="36"/>
      <c r="C297" s="36"/>
      <c r="D297" s="36"/>
      <c r="E297" s="36"/>
    </row>
    <row r="298" spans="1:7" ht="15" customHeight="1" x14ac:dyDescent="0.2">
      <c r="A298" s="118" t="s">
        <v>99</v>
      </c>
      <c r="B298" s="36"/>
      <c r="C298" s="36"/>
      <c r="D298" s="36"/>
      <c r="E298" s="38" t="s">
        <v>108</v>
      </c>
    </row>
    <row r="299" spans="1:7" ht="15" customHeight="1" x14ac:dyDescent="0.25">
      <c r="A299" s="34"/>
      <c r="B299" s="52"/>
      <c r="C299" s="36"/>
      <c r="D299" s="36"/>
      <c r="E299" s="40"/>
    </row>
    <row r="300" spans="1:7" ht="15" customHeight="1" x14ac:dyDescent="0.2">
      <c r="B300" s="41" t="s">
        <v>49</v>
      </c>
      <c r="C300" s="41" t="s">
        <v>50</v>
      </c>
      <c r="D300" s="42" t="s">
        <v>51</v>
      </c>
      <c r="E300" s="70" t="s">
        <v>52</v>
      </c>
    </row>
    <row r="301" spans="1:7" ht="15" customHeight="1" x14ac:dyDescent="0.2">
      <c r="B301" s="131">
        <v>32133030</v>
      </c>
      <c r="C301" s="109"/>
      <c r="D301" s="99" t="s">
        <v>69</v>
      </c>
      <c r="E301" s="130">
        <v>334305.45</v>
      </c>
    </row>
    <row r="302" spans="1:7" ht="15" customHeight="1" x14ac:dyDescent="0.2">
      <c r="B302" s="131">
        <v>32533030</v>
      </c>
      <c r="C302" s="109"/>
      <c r="D302" s="134" t="s">
        <v>69</v>
      </c>
      <c r="E302" s="130">
        <v>1894397.53</v>
      </c>
    </row>
    <row r="303" spans="1:7" ht="15" customHeight="1" x14ac:dyDescent="0.2">
      <c r="B303" s="75"/>
      <c r="C303" s="49" t="s">
        <v>54</v>
      </c>
      <c r="D303" s="50"/>
      <c r="E303" s="51">
        <f>SUM(E301:E302)</f>
        <v>2228702.98</v>
      </c>
      <c r="G303" s="132">
        <f>SUM(E295,E303)</f>
        <v>4583456.6099999994</v>
      </c>
    </row>
    <row r="304" spans="1:7" ht="15" customHeight="1" x14ac:dyDescent="0.2"/>
    <row r="305" spans="1:5" ht="15" customHeight="1" x14ac:dyDescent="0.25">
      <c r="A305" s="34" t="s">
        <v>17</v>
      </c>
      <c r="B305" s="36"/>
      <c r="C305" s="36"/>
      <c r="D305" s="36"/>
      <c r="E305" s="69"/>
    </row>
    <row r="306" spans="1:5" ht="15" customHeight="1" x14ac:dyDescent="0.2">
      <c r="A306" s="118" t="s">
        <v>99</v>
      </c>
      <c r="B306" s="36"/>
      <c r="C306" s="36"/>
      <c r="D306" s="36"/>
      <c r="E306" s="38" t="s">
        <v>107</v>
      </c>
    </row>
    <row r="307" spans="1:5" ht="15" customHeight="1" x14ac:dyDescent="0.2">
      <c r="A307" s="69"/>
      <c r="B307" s="110"/>
      <c r="C307" s="36"/>
      <c r="E307" s="56"/>
    </row>
    <row r="308" spans="1:5" ht="15" customHeight="1" x14ac:dyDescent="0.2">
      <c r="A308" s="57"/>
      <c r="B308" s="57"/>
      <c r="C308" s="41" t="s">
        <v>50</v>
      </c>
      <c r="D308" s="41" t="s">
        <v>57</v>
      </c>
      <c r="E308" s="70" t="s">
        <v>52</v>
      </c>
    </row>
    <row r="309" spans="1:5" ht="15" customHeight="1" x14ac:dyDescent="0.2">
      <c r="A309" s="129"/>
      <c r="B309" s="84"/>
      <c r="C309" s="109">
        <v>3299</v>
      </c>
      <c r="D309" s="133" t="s">
        <v>104</v>
      </c>
      <c r="E309" s="130">
        <v>-7307.89</v>
      </c>
    </row>
    <row r="310" spans="1:5" ht="15" customHeight="1" x14ac:dyDescent="0.2">
      <c r="A310" s="129"/>
      <c r="B310" s="84"/>
      <c r="C310" s="109">
        <v>3299</v>
      </c>
      <c r="D310" s="61" t="s">
        <v>87</v>
      </c>
      <c r="E310" s="130">
        <v>422061.52</v>
      </c>
    </row>
    <row r="311" spans="1:5" ht="15" customHeight="1" x14ac:dyDescent="0.2">
      <c r="A311" s="129"/>
      <c r="B311" s="84"/>
      <c r="C311" s="109">
        <v>3299</v>
      </c>
      <c r="D311" s="133" t="s">
        <v>104</v>
      </c>
      <c r="E311" s="130">
        <f>470000+160000+360000+650000+300000</f>
        <v>1940000</v>
      </c>
    </row>
    <row r="312" spans="1:5" ht="15" customHeight="1" x14ac:dyDescent="0.2">
      <c r="A312" s="135"/>
      <c r="B312" s="104"/>
      <c r="C312" s="49" t="s">
        <v>54</v>
      </c>
      <c r="D312" s="136"/>
      <c r="E312" s="51">
        <f>SUM(E309:E311)</f>
        <v>2354753.63</v>
      </c>
    </row>
    <row r="313" spans="1:5" ht="15" customHeight="1" x14ac:dyDescent="0.2"/>
    <row r="314" spans="1:5" ht="15" customHeight="1" x14ac:dyDescent="0.25">
      <c r="A314" s="34" t="s">
        <v>17</v>
      </c>
      <c r="B314" s="36"/>
      <c r="C314" s="36"/>
      <c r="D314" s="36"/>
      <c r="E314" s="69"/>
    </row>
    <row r="315" spans="1:5" ht="15" customHeight="1" x14ac:dyDescent="0.2">
      <c r="A315" s="118" t="s">
        <v>99</v>
      </c>
      <c r="B315" s="36"/>
      <c r="C315" s="36"/>
      <c r="D315" s="36"/>
      <c r="E315" s="38" t="s">
        <v>108</v>
      </c>
    </row>
    <row r="316" spans="1:5" ht="15" customHeight="1" x14ac:dyDescent="0.2">
      <c r="A316" s="69"/>
      <c r="B316" s="110"/>
      <c r="C316" s="36"/>
      <c r="E316" s="56"/>
    </row>
    <row r="317" spans="1:5" ht="15" customHeight="1" x14ac:dyDescent="0.2">
      <c r="A317" s="57"/>
      <c r="B317" s="57"/>
      <c r="C317" s="41" t="s">
        <v>50</v>
      </c>
      <c r="D317" s="41" t="s">
        <v>57</v>
      </c>
      <c r="E317" s="70" t="s">
        <v>52</v>
      </c>
    </row>
    <row r="318" spans="1:5" ht="15" customHeight="1" x14ac:dyDescent="0.2">
      <c r="A318" s="129"/>
      <c r="B318" s="84"/>
      <c r="C318" s="109">
        <v>3299</v>
      </c>
      <c r="D318" s="61" t="s">
        <v>87</v>
      </c>
      <c r="E318" s="130">
        <v>2228702.98</v>
      </c>
    </row>
    <row r="319" spans="1:5" ht="15" customHeight="1" x14ac:dyDescent="0.2">
      <c r="A319" s="135"/>
      <c r="B319" s="104"/>
      <c r="C319" s="49" t="s">
        <v>54</v>
      </c>
      <c r="D319" s="136"/>
      <c r="E319" s="51">
        <f>SUM(E318:E318)</f>
        <v>2228702.98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29" t="s">
        <v>109</v>
      </c>
    </row>
    <row r="323" spans="1:5" ht="15" customHeight="1" x14ac:dyDescent="0.2">
      <c r="A323" s="30" t="s">
        <v>110</v>
      </c>
      <c r="B323" s="30"/>
      <c r="C323" s="30"/>
      <c r="D323" s="30"/>
      <c r="E323" s="30"/>
    </row>
    <row r="324" spans="1:5" ht="15" customHeight="1" x14ac:dyDescent="0.2">
      <c r="A324" s="31" t="s">
        <v>111</v>
      </c>
      <c r="B324" s="31"/>
      <c r="C324" s="31"/>
      <c r="D324" s="31"/>
      <c r="E324" s="31"/>
    </row>
    <row r="325" spans="1:5" ht="15" customHeight="1" x14ac:dyDescent="0.2">
      <c r="A325" s="31"/>
      <c r="B325" s="31"/>
      <c r="C325" s="31"/>
      <c r="D325" s="31"/>
      <c r="E325" s="31"/>
    </row>
    <row r="326" spans="1:5" ht="15" customHeight="1" x14ac:dyDescent="0.2">
      <c r="A326" s="31"/>
      <c r="B326" s="31"/>
      <c r="C326" s="31"/>
      <c r="D326" s="31"/>
      <c r="E326" s="31"/>
    </row>
    <row r="327" spans="1:5" ht="15" customHeight="1" x14ac:dyDescent="0.2">
      <c r="A327" s="31"/>
      <c r="B327" s="31"/>
      <c r="C327" s="31"/>
      <c r="D327" s="31"/>
      <c r="E327" s="31"/>
    </row>
    <row r="328" spans="1:5" ht="15" customHeight="1" x14ac:dyDescent="0.2">
      <c r="A328" s="31"/>
      <c r="B328" s="31"/>
      <c r="C328" s="31"/>
      <c r="D328" s="31"/>
      <c r="E328" s="31"/>
    </row>
    <row r="329" spans="1:5" ht="15" customHeight="1" x14ac:dyDescent="0.2">
      <c r="A329" s="31"/>
      <c r="B329" s="31"/>
      <c r="C329" s="31"/>
      <c r="D329" s="31"/>
      <c r="E329" s="31"/>
    </row>
    <row r="330" spans="1:5" ht="15" customHeight="1" x14ac:dyDescent="0.2">
      <c r="A330" s="31"/>
      <c r="B330" s="31"/>
      <c r="C330" s="31"/>
      <c r="D330" s="31"/>
      <c r="E330" s="31"/>
    </row>
    <row r="331" spans="1:5" ht="15" customHeight="1" x14ac:dyDescent="0.2">
      <c r="A331" s="31"/>
      <c r="B331" s="31"/>
      <c r="C331" s="31"/>
      <c r="D331" s="31"/>
      <c r="E331" s="31"/>
    </row>
    <row r="332" spans="1:5" ht="15" customHeight="1" x14ac:dyDescent="0.2">
      <c r="A332" s="32"/>
      <c r="B332" s="32"/>
      <c r="C332" s="32"/>
      <c r="D332" s="32"/>
      <c r="E332" s="32"/>
    </row>
    <row r="333" spans="1:5" ht="15" customHeight="1" x14ac:dyDescent="0.25">
      <c r="A333" s="34" t="s">
        <v>1</v>
      </c>
      <c r="B333" s="36"/>
      <c r="C333" s="36"/>
      <c r="D333" s="36"/>
      <c r="E333" s="36"/>
    </row>
    <row r="334" spans="1:5" ht="15" customHeight="1" x14ac:dyDescent="0.2">
      <c r="A334" s="91" t="s">
        <v>83</v>
      </c>
      <c r="B334" s="36"/>
      <c r="C334" s="36"/>
      <c r="D334" s="36"/>
      <c r="E334" s="38" t="s">
        <v>84</v>
      </c>
    </row>
    <row r="335" spans="1:5" ht="15" customHeight="1" x14ac:dyDescent="0.25">
      <c r="B335" s="34"/>
      <c r="C335" s="36"/>
      <c r="D335" s="36"/>
      <c r="E335" s="40"/>
    </row>
    <row r="336" spans="1:5" ht="15" customHeight="1" x14ac:dyDescent="0.2">
      <c r="B336" s="41" t="s">
        <v>49</v>
      </c>
      <c r="C336" s="41" t="s">
        <v>50</v>
      </c>
      <c r="D336" s="42" t="s">
        <v>51</v>
      </c>
      <c r="E336" s="70" t="s">
        <v>52</v>
      </c>
    </row>
    <row r="337" spans="1:5" ht="15" customHeight="1" x14ac:dyDescent="0.2">
      <c r="B337" s="48">
        <v>53190877</v>
      </c>
      <c r="C337" s="109"/>
      <c r="D337" s="61" t="s">
        <v>85</v>
      </c>
      <c r="E337" s="47">
        <v>-2750.43</v>
      </c>
    </row>
    <row r="338" spans="1:5" ht="15" customHeight="1" x14ac:dyDescent="0.2">
      <c r="B338" s="48">
        <v>53515835</v>
      </c>
      <c r="C338" s="109"/>
      <c r="D338" s="99" t="s">
        <v>74</v>
      </c>
      <c r="E338" s="47">
        <v>-46757.34</v>
      </c>
    </row>
    <row r="339" spans="1:5" ht="15" customHeight="1" x14ac:dyDescent="0.2">
      <c r="B339" s="48"/>
      <c r="C339" s="49" t="s">
        <v>54</v>
      </c>
      <c r="D339" s="50"/>
      <c r="E339" s="51">
        <f>SUM(E337:E338)</f>
        <v>-49507.77</v>
      </c>
    </row>
    <row r="340" spans="1:5" ht="15" customHeight="1" x14ac:dyDescent="0.2"/>
    <row r="341" spans="1:5" ht="15" customHeight="1" x14ac:dyDescent="0.25">
      <c r="A341" s="66" t="s">
        <v>17</v>
      </c>
      <c r="B341" s="112"/>
      <c r="C341" s="67"/>
      <c r="D341" s="67"/>
      <c r="E341" s="67"/>
    </row>
    <row r="342" spans="1:5" ht="15" customHeight="1" x14ac:dyDescent="0.2">
      <c r="A342" s="91" t="s">
        <v>47</v>
      </c>
      <c r="B342" s="112"/>
      <c r="C342" s="67"/>
      <c r="D342" s="67"/>
      <c r="E342" s="68" t="s">
        <v>48</v>
      </c>
    </row>
    <row r="343" spans="1:5" ht="15" customHeight="1" x14ac:dyDescent="0.25">
      <c r="A343" s="66"/>
      <c r="B343" s="113"/>
      <c r="C343" s="67"/>
      <c r="D343" s="67"/>
      <c r="E343" s="92"/>
    </row>
    <row r="344" spans="1:5" ht="15" customHeight="1" x14ac:dyDescent="0.2">
      <c r="A344" s="81"/>
      <c r="B344" s="81"/>
      <c r="C344" s="43" t="s">
        <v>50</v>
      </c>
      <c r="D344" s="58" t="s">
        <v>57</v>
      </c>
      <c r="E344" s="43" t="s">
        <v>52</v>
      </c>
    </row>
    <row r="345" spans="1:5" ht="15" customHeight="1" x14ac:dyDescent="0.2">
      <c r="A345" s="114"/>
      <c r="B345" s="84"/>
      <c r="C345" s="115">
        <v>6172</v>
      </c>
      <c r="D345" s="61" t="s">
        <v>87</v>
      </c>
      <c r="E345" s="116">
        <v>-49507.77</v>
      </c>
    </row>
    <row r="346" spans="1:5" ht="15" customHeight="1" x14ac:dyDescent="0.2">
      <c r="A346" s="114"/>
      <c r="B346" s="117"/>
      <c r="C346" s="87" t="s">
        <v>54</v>
      </c>
      <c r="D346" s="96"/>
      <c r="E346" s="97">
        <f>SUM(E345:E345)</f>
        <v>-49507.77</v>
      </c>
    </row>
    <row r="347" spans="1:5" ht="15" customHeight="1" x14ac:dyDescent="0.2"/>
    <row r="348" spans="1:5" ht="15" customHeight="1" x14ac:dyDescent="0.2"/>
    <row r="349" spans="1:5" ht="15" customHeight="1" x14ac:dyDescent="0.25">
      <c r="A349" s="29" t="s">
        <v>112</v>
      </c>
    </row>
    <row r="350" spans="1:5" ht="15" customHeight="1" x14ac:dyDescent="0.2">
      <c r="A350" s="30" t="s">
        <v>44</v>
      </c>
      <c r="B350" s="30"/>
      <c r="C350" s="30"/>
      <c r="D350" s="30"/>
      <c r="E350" s="30"/>
    </row>
    <row r="351" spans="1:5" ht="15" customHeight="1" x14ac:dyDescent="0.2">
      <c r="A351" s="64" t="s">
        <v>257</v>
      </c>
      <c r="B351" s="64"/>
      <c r="C351" s="64"/>
      <c r="D351" s="64"/>
      <c r="E351" s="64"/>
    </row>
    <row r="352" spans="1:5" ht="15" customHeight="1" x14ac:dyDescent="0.2">
      <c r="A352" s="64"/>
      <c r="B352" s="64"/>
      <c r="C352" s="64"/>
      <c r="D352" s="64"/>
      <c r="E352" s="64"/>
    </row>
    <row r="353" spans="1:5" ht="15" customHeight="1" x14ac:dyDescent="0.2">
      <c r="A353" s="64"/>
      <c r="B353" s="64"/>
      <c r="C353" s="64"/>
      <c r="D353" s="64"/>
      <c r="E353" s="64"/>
    </row>
    <row r="354" spans="1:5" ht="15" customHeight="1" x14ac:dyDescent="0.2">
      <c r="A354" s="64"/>
      <c r="B354" s="64"/>
      <c r="C354" s="64"/>
      <c r="D354" s="64"/>
      <c r="E354" s="64"/>
    </row>
    <row r="355" spans="1:5" ht="15" customHeight="1" x14ac:dyDescent="0.2">
      <c r="A355" s="64"/>
      <c r="B355" s="64"/>
      <c r="C355" s="64"/>
      <c r="D355" s="64"/>
      <c r="E355" s="64"/>
    </row>
    <row r="356" spans="1:5" ht="15" customHeight="1" x14ac:dyDescent="0.2">
      <c r="A356" s="64"/>
      <c r="B356" s="64"/>
      <c r="C356" s="64"/>
      <c r="D356" s="64"/>
      <c r="E356" s="64"/>
    </row>
    <row r="357" spans="1:5" ht="15" customHeight="1" x14ac:dyDescent="0.2"/>
    <row r="358" spans="1:5" ht="15" customHeight="1" x14ac:dyDescent="0.25">
      <c r="A358" s="34" t="s">
        <v>1</v>
      </c>
      <c r="B358" s="36"/>
      <c r="C358" s="36"/>
      <c r="D358" s="36"/>
      <c r="E358" s="36"/>
    </row>
    <row r="359" spans="1:5" ht="15" customHeight="1" x14ac:dyDescent="0.2">
      <c r="A359" s="37" t="s">
        <v>47</v>
      </c>
      <c r="B359" s="36"/>
      <c r="C359" s="36"/>
      <c r="D359" s="36"/>
      <c r="E359" s="38" t="s">
        <v>48</v>
      </c>
    </row>
    <row r="360" spans="1:5" ht="15" customHeight="1" x14ac:dyDescent="0.25">
      <c r="A360" s="69"/>
      <c r="B360" s="34"/>
      <c r="C360" s="36"/>
      <c r="D360" s="36"/>
      <c r="E360" s="40"/>
    </row>
    <row r="361" spans="1:5" ht="15" customHeight="1" x14ac:dyDescent="0.2">
      <c r="B361" s="43" t="s">
        <v>49</v>
      </c>
      <c r="C361" s="41" t="s">
        <v>50</v>
      </c>
      <c r="D361" s="42" t="s">
        <v>51</v>
      </c>
      <c r="E361" s="70" t="s">
        <v>52</v>
      </c>
    </row>
    <row r="362" spans="1:5" ht="15" customHeight="1" x14ac:dyDescent="0.2">
      <c r="B362" s="94">
        <v>886</v>
      </c>
      <c r="C362" s="137">
        <v>6172</v>
      </c>
      <c r="D362" s="138" t="s">
        <v>113</v>
      </c>
      <c r="E362" s="124">
        <v>279886.46000000002</v>
      </c>
    </row>
    <row r="363" spans="1:5" ht="15" customHeight="1" x14ac:dyDescent="0.2">
      <c r="B363" s="95"/>
      <c r="C363" s="49" t="s">
        <v>54</v>
      </c>
      <c r="D363" s="50"/>
      <c r="E363" s="51">
        <f>SUM(E362:E362)</f>
        <v>279886.46000000002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66" t="s">
        <v>17</v>
      </c>
      <c r="B366" s="112"/>
      <c r="C366" s="67"/>
      <c r="D366" s="67"/>
      <c r="E366" s="69"/>
    </row>
    <row r="367" spans="1:5" ht="15" customHeight="1" x14ac:dyDescent="0.2">
      <c r="A367" s="91" t="s">
        <v>47</v>
      </c>
      <c r="B367" s="112"/>
      <c r="C367" s="67"/>
      <c r="D367" s="67"/>
      <c r="E367" t="s">
        <v>48</v>
      </c>
    </row>
    <row r="368" spans="1:5" ht="15" customHeight="1" x14ac:dyDescent="0.25">
      <c r="A368" s="78"/>
      <c r="B368" s="139"/>
      <c r="C368" s="67"/>
      <c r="D368" s="67"/>
      <c r="E368" s="40"/>
    </row>
    <row r="369" spans="1:5" ht="15" customHeight="1" x14ac:dyDescent="0.2">
      <c r="B369" s="81"/>
      <c r="C369" s="43" t="s">
        <v>50</v>
      </c>
      <c r="D369" s="82" t="s">
        <v>57</v>
      </c>
      <c r="E369" s="41" t="s">
        <v>52</v>
      </c>
    </row>
    <row r="370" spans="1:5" ht="15" customHeight="1" x14ac:dyDescent="0.2">
      <c r="B370" s="86"/>
      <c r="C370" s="85">
        <v>6409</v>
      </c>
      <c r="D370" s="140" t="s">
        <v>87</v>
      </c>
      <c r="E370" s="47">
        <v>235696.96</v>
      </c>
    </row>
    <row r="371" spans="1:5" ht="15" customHeight="1" x14ac:dyDescent="0.2">
      <c r="B371" s="86"/>
      <c r="C371" s="85">
        <v>6172</v>
      </c>
      <c r="D371" s="140" t="s">
        <v>87</v>
      </c>
      <c r="E371" s="47">
        <v>44189.5</v>
      </c>
    </row>
    <row r="372" spans="1:5" ht="15" customHeight="1" x14ac:dyDescent="0.2">
      <c r="B372" s="117"/>
      <c r="C372" s="87" t="s">
        <v>54</v>
      </c>
      <c r="D372" s="141"/>
      <c r="E372" s="63">
        <f>SUM(E370:E371)</f>
        <v>279886.45999999996</v>
      </c>
    </row>
    <row r="373" spans="1:5" ht="15" customHeight="1" x14ac:dyDescent="0.2"/>
    <row r="374" spans="1:5" ht="15" customHeight="1" x14ac:dyDescent="0.2"/>
    <row r="375" spans="1:5" ht="15" customHeight="1" x14ac:dyDescent="0.25">
      <c r="A375" s="29" t="s">
        <v>114</v>
      </c>
    </row>
    <row r="376" spans="1:5" ht="15" customHeight="1" x14ac:dyDescent="0.2">
      <c r="A376" s="30" t="s">
        <v>44</v>
      </c>
      <c r="B376" s="30"/>
      <c r="C376" s="30"/>
      <c r="D376" s="30"/>
      <c r="E376" s="30"/>
    </row>
    <row r="377" spans="1:5" ht="15" customHeight="1" x14ac:dyDescent="0.2">
      <c r="A377" s="64" t="s">
        <v>258</v>
      </c>
      <c r="B377" s="64"/>
      <c r="C377" s="64"/>
      <c r="D377" s="64"/>
      <c r="E377" s="64"/>
    </row>
    <row r="378" spans="1:5" ht="15" customHeight="1" x14ac:dyDescent="0.2">
      <c r="A378" s="64"/>
      <c r="B378" s="64"/>
      <c r="C378" s="64"/>
      <c r="D378" s="64"/>
      <c r="E378" s="64"/>
    </row>
    <row r="379" spans="1:5" ht="15" customHeight="1" x14ac:dyDescent="0.2">
      <c r="A379" s="64"/>
      <c r="B379" s="64"/>
      <c r="C379" s="64"/>
      <c r="D379" s="64"/>
      <c r="E379" s="64"/>
    </row>
    <row r="380" spans="1:5" ht="15" customHeight="1" x14ac:dyDescent="0.2">
      <c r="A380" s="64"/>
      <c r="B380" s="64"/>
      <c r="C380" s="64"/>
      <c r="D380" s="64"/>
      <c r="E380" s="64"/>
    </row>
    <row r="381" spans="1:5" ht="15" customHeight="1" x14ac:dyDescent="0.2">
      <c r="A381" s="64"/>
      <c r="B381" s="64"/>
      <c r="C381" s="64"/>
      <c r="D381" s="64"/>
      <c r="E381" s="64"/>
    </row>
    <row r="382" spans="1:5" ht="15" customHeight="1" x14ac:dyDescent="0.2">
      <c r="A382" s="64"/>
      <c r="B382" s="64"/>
      <c r="C382" s="64"/>
      <c r="D382" s="64"/>
      <c r="E382" s="64"/>
    </row>
    <row r="383" spans="1:5" ht="15" customHeight="1" x14ac:dyDescent="0.2">
      <c r="A383" s="64"/>
      <c r="B383" s="64"/>
      <c r="C383" s="64"/>
      <c r="D383" s="64"/>
      <c r="E383" s="64"/>
    </row>
    <row r="384" spans="1:5" ht="15" customHeight="1" x14ac:dyDescent="0.2"/>
    <row r="385" spans="1:5" ht="15" customHeight="1" x14ac:dyDescent="0.25">
      <c r="A385" s="34" t="s">
        <v>1</v>
      </c>
      <c r="B385" s="36"/>
      <c r="C385" s="36"/>
      <c r="D385" s="36"/>
      <c r="E385" s="36"/>
    </row>
    <row r="386" spans="1:5" ht="15" customHeight="1" x14ac:dyDescent="0.2">
      <c r="A386" s="37" t="s">
        <v>47</v>
      </c>
      <c r="B386" s="36"/>
      <c r="C386" s="36"/>
      <c r="D386" s="36"/>
      <c r="E386" s="38" t="s">
        <v>48</v>
      </c>
    </row>
    <row r="387" spans="1:5" ht="15" customHeight="1" x14ac:dyDescent="0.25">
      <c r="A387" s="69"/>
      <c r="B387" s="34"/>
      <c r="C387" s="36"/>
      <c r="D387" s="36"/>
      <c r="E387" s="40"/>
    </row>
    <row r="388" spans="1:5" ht="15" customHeight="1" x14ac:dyDescent="0.2">
      <c r="B388" s="43" t="s">
        <v>49</v>
      </c>
      <c r="C388" s="41" t="s">
        <v>50</v>
      </c>
      <c r="D388" s="42" t="s">
        <v>51</v>
      </c>
      <c r="E388" s="70" t="s">
        <v>52</v>
      </c>
    </row>
    <row r="389" spans="1:5" ht="15" customHeight="1" x14ac:dyDescent="0.2">
      <c r="B389" s="71">
        <v>20</v>
      </c>
      <c r="C389" s="115">
        <v>6172</v>
      </c>
      <c r="D389" s="138" t="s">
        <v>113</v>
      </c>
      <c r="E389" s="124">
        <v>100000</v>
      </c>
    </row>
    <row r="390" spans="1:5" ht="15" customHeight="1" x14ac:dyDescent="0.2">
      <c r="B390" s="95"/>
      <c r="C390" s="49" t="s">
        <v>54</v>
      </c>
      <c r="D390" s="50"/>
      <c r="E390" s="51">
        <f>SUM(E389:E389)</f>
        <v>100000</v>
      </c>
    </row>
    <row r="391" spans="1:5" ht="15" customHeight="1" x14ac:dyDescent="0.2"/>
    <row r="392" spans="1:5" ht="15" customHeight="1" x14ac:dyDescent="0.25">
      <c r="A392" s="34" t="s">
        <v>17</v>
      </c>
    </row>
    <row r="393" spans="1:5" ht="15" customHeight="1" x14ac:dyDescent="0.2">
      <c r="A393" s="37" t="s">
        <v>67</v>
      </c>
      <c r="B393" s="36"/>
      <c r="C393" s="36"/>
      <c r="D393" s="36"/>
      <c r="E393" s="38" t="s">
        <v>68</v>
      </c>
    </row>
    <row r="394" spans="1:5" ht="15" customHeight="1" x14ac:dyDescent="0.2">
      <c r="A394" s="78"/>
      <c r="B394" s="79"/>
      <c r="C394" s="67"/>
      <c r="D394" s="77"/>
      <c r="E394" s="80"/>
    </row>
    <row r="395" spans="1:5" ht="15" customHeight="1" x14ac:dyDescent="0.2">
      <c r="B395" s="43" t="s">
        <v>49</v>
      </c>
      <c r="C395" s="43" t="s">
        <v>50</v>
      </c>
      <c r="D395" s="42" t="s">
        <v>51</v>
      </c>
      <c r="E395" s="43" t="s">
        <v>52</v>
      </c>
    </row>
    <row r="396" spans="1:5" ht="15" customHeight="1" x14ac:dyDescent="0.2">
      <c r="B396" s="71">
        <v>20</v>
      </c>
      <c r="C396" s="72"/>
      <c r="D396" s="108" t="s">
        <v>115</v>
      </c>
      <c r="E396" s="124">
        <v>100000</v>
      </c>
    </row>
    <row r="397" spans="1:5" ht="15" customHeight="1" x14ac:dyDescent="0.2">
      <c r="B397" s="95"/>
      <c r="C397" s="87" t="s">
        <v>54</v>
      </c>
      <c r="D397" s="88"/>
      <c r="E397" s="89">
        <f>SUM(E396:E396)</f>
        <v>100000</v>
      </c>
    </row>
    <row r="398" spans="1:5" ht="15" customHeight="1" x14ac:dyDescent="0.2"/>
    <row r="399" spans="1:5" ht="15" customHeight="1" x14ac:dyDescent="0.2"/>
    <row r="400" spans="1:5" ht="15" customHeight="1" x14ac:dyDescent="0.25">
      <c r="A400" s="29" t="s">
        <v>116</v>
      </c>
    </row>
    <row r="401" spans="1:5" ht="15" customHeight="1" x14ac:dyDescent="0.2">
      <c r="A401" s="30" t="s">
        <v>117</v>
      </c>
      <c r="B401" s="30"/>
      <c r="C401" s="30"/>
      <c r="D401" s="30"/>
      <c r="E401" s="30"/>
    </row>
    <row r="402" spans="1:5" ht="15" customHeight="1" x14ac:dyDescent="0.2">
      <c r="A402" s="30"/>
      <c r="B402" s="30"/>
      <c r="C402" s="30"/>
      <c r="D402" s="30"/>
      <c r="E402" s="30"/>
    </row>
    <row r="403" spans="1:5" ht="15" customHeight="1" x14ac:dyDescent="0.2">
      <c r="A403" s="64" t="s">
        <v>118</v>
      </c>
      <c r="B403" s="64"/>
      <c r="C403" s="64"/>
      <c r="D403" s="64"/>
      <c r="E403" s="64"/>
    </row>
    <row r="404" spans="1:5" ht="15" customHeight="1" x14ac:dyDescent="0.2">
      <c r="A404" s="64"/>
      <c r="B404" s="64"/>
      <c r="C404" s="64"/>
      <c r="D404" s="64"/>
      <c r="E404" s="64"/>
    </row>
    <row r="405" spans="1:5" ht="15" customHeight="1" x14ac:dyDescent="0.2">
      <c r="A405" s="64"/>
      <c r="B405" s="64"/>
      <c r="C405" s="64"/>
      <c r="D405" s="64"/>
      <c r="E405" s="64"/>
    </row>
    <row r="406" spans="1:5" ht="15" customHeight="1" x14ac:dyDescent="0.2">
      <c r="A406" s="64"/>
      <c r="B406" s="64"/>
      <c r="C406" s="64"/>
      <c r="D406" s="64"/>
      <c r="E406" s="64"/>
    </row>
    <row r="407" spans="1:5" ht="15" customHeight="1" x14ac:dyDescent="0.2">
      <c r="A407" s="64"/>
      <c r="B407" s="64"/>
      <c r="C407" s="64"/>
      <c r="D407" s="64"/>
      <c r="E407" s="64"/>
    </row>
    <row r="408" spans="1:5" ht="15" customHeight="1" x14ac:dyDescent="0.2"/>
    <row r="409" spans="1:5" ht="15" customHeight="1" x14ac:dyDescent="0.25">
      <c r="A409" s="34" t="s">
        <v>17</v>
      </c>
      <c r="B409" s="35"/>
      <c r="C409" s="36"/>
      <c r="D409" s="36"/>
      <c r="E409" s="69"/>
    </row>
    <row r="410" spans="1:5" ht="15" customHeight="1" x14ac:dyDescent="0.2">
      <c r="A410" s="37" t="s">
        <v>119</v>
      </c>
      <c r="B410" s="35"/>
      <c r="C410" s="36"/>
      <c r="D410" s="36"/>
      <c r="E410" s="38" t="s">
        <v>120</v>
      </c>
    </row>
    <row r="411" spans="1:5" ht="15" customHeight="1" x14ac:dyDescent="0.2">
      <c r="A411" s="37"/>
      <c r="B411" s="102"/>
      <c r="C411" s="36"/>
      <c r="D411" s="36"/>
      <c r="E411" s="40"/>
    </row>
    <row r="412" spans="1:5" ht="15" customHeight="1" x14ac:dyDescent="0.2">
      <c r="A412" s="57"/>
      <c r="B412" s="57"/>
      <c r="C412" s="41" t="s">
        <v>50</v>
      </c>
      <c r="D412" s="142" t="s">
        <v>57</v>
      </c>
      <c r="E412" s="43" t="s">
        <v>52</v>
      </c>
    </row>
    <row r="413" spans="1:5" ht="15" customHeight="1" x14ac:dyDescent="0.2">
      <c r="A413" s="83"/>
      <c r="B413" s="127"/>
      <c r="C413" s="109">
        <v>6113</v>
      </c>
      <c r="D413" s="61" t="s">
        <v>58</v>
      </c>
      <c r="E413" s="124">
        <v>-60000</v>
      </c>
    </row>
    <row r="414" spans="1:5" ht="15" customHeight="1" x14ac:dyDescent="0.2">
      <c r="A414" s="103"/>
      <c r="B414" s="103"/>
      <c r="C414" s="49" t="s">
        <v>54</v>
      </c>
      <c r="D414" s="50"/>
      <c r="E414" s="51">
        <f>SUM(E413:E413)</f>
        <v>-60000</v>
      </c>
    </row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66" t="s">
        <v>17</v>
      </c>
      <c r="B418" s="67"/>
      <c r="C418" s="67"/>
      <c r="D418" s="67"/>
      <c r="E418" s="67"/>
    </row>
    <row r="419" spans="1:5" ht="15" customHeight="1" x14ac:dyDescent="0.2">
      <c r="A419" s="91" t="s">
        <v>47</v>
      </c>
      <c r="B419" s="67"/>
      <c r="C419" s="67"/>
      <c r="D419" s="67"/>
      <c r="E419" s="68" t="s">
        <v>48</v>
      </c>
    </row>
    <row r="420" spans="1:5" ht="15" customHeight="1" x14ac:dyDescent="0.25">
      <c r="A420" s="78"/>
      <c r="B420" s="66"/>
      <c r="C420" s="67"/>
      <c r="D420" s="67"/>
      <c r="E420" s="92"/>
    </row>
    <row r="421" spans="1:5" ht="15" customHeight="1" x14ac:dyDescent="0.2">
      <c r="A421" s="81"/>
      <c r="B421" s="57"/>
      <c r="C421" s="43" t="s">
        <v>50</v>
      </c>
      <c r="D421" s="142" t="s">
        <v>57</v>
      </c>
      <c r="E421" s="43" t="s">
        <v>52</v>
      </c>
    </row>
    <row r="422" spans="1:5" ht="15" customHeight="1" x14ac:dyDescent="0.2">
      <c r="A422" s="86"/>
      <c r="B422" s="84"/>
      <c r="C422" s="85">
        <v>6172</v>
      </c>
      <c r="D422" s="61" t="s">
        <v>87</v>
      </c>
      <c r="E422" s="74">
        <v>60000</v>
      </c>
    </row>
    <row r="423" spans="1:5" ht="15" customHeight="1" x14ac:dyDescent="0.2">
      <c r="A423" s="117"/>
      <c r="B423" s="104"/>
      <c r="C423" s="87" t="s">
        <v>54</v>
      </c>
      <c r="D423" s="88"/>
      <c r="E423" s="89">
        <f>SUM(E422:E422)</f>
        <v>60000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29" t="s">
        <v>121</v>
      </c>
    </row>
    <row r="427" spans="1:5" ht="15" customHeight="1" x14ac:dyDescent="0.2">
      <c r="A427" s="30" t="s">
        <v>122</v>
      </c>
      <c r="B427" s="30"/>
      <c r="C427" s="30"/>
      <c r="D427" s="30"/>
      <c r="E427" s="30"/>
    </row>
    <row r="428" spans="1:5" ht="15" customHeight="1" x14ac:dyDescent="0.2">
      <c r="A428" s="30"/>
      <c r="B428" s="30"/>
      <c r="C428" s="30"/>
      <c r="D428" s="30"/>
      <c r="E428" s="30"/>
    </row>
    <row r="429" spans="1:5" ht="15" customHeight="1" x14ac:dyDescent="0.2">
      <c r="A429" s="64" t="s">
        <v>123</v>
      </c>
      <c r="B429" s="64"/>
      <c r="C429" s="64"/>
      <c r="D429" s="64"/>
      <c r="E429" s="64"/>
    </row>
    <row r="430" spans="1:5" ht="15" customHeight="1" x14ac:dyDescent="0.2">
      <c r="A430" s="64"/>
      <c r="B430" s="64"/>
      <c r="C430" s="64"/>
      <c r="D430" s="64"/>
      <c r="E430" s="64"/>
    </row>
    <row r="431" spans="1:5" ht="15" customHeight="1" x14ac:dyDescent="0.2">
      <c r="A431" s="64"/>
      <c r="B431" s="64"/>
      <c r="C431" s="64"/>
      <c r="D431" s="64"/>
      <c r="E431" s="64"/>
    </row>
    <row r="432" spans="1:5" ht="15" customHeight="1" x14ac:dyDescent="0.2">
      <c r="A432" s="64"/>
      <c r="B432" s="64"/>
      <c r="C432" s="64"/>
      <c r="D432" s="64"/>
      <c r="E432" s="64"/>
    </row>
    <row r="433" spans="1:5" ht="15" customHeight="1" x14ac:dyDescent="0.2">
      <c r="A433" s="64"/>
      <c r="B433" s="64"/>
      <c r="C433" s="64"/>
      <c r="D433" s="64"/>
      <c r="E433" s="64"/>
    </row>
    <row r="434" spans="1:5" ht="15" customHeight="1" x14ac:dyDescent="0.2">
      <c r="A434" s="64"/>
      <c r="B434" s="64"/>
      <c r="C434" s="64"/>
      <c r="D434" s="64"/>
      <c r="E434" s="64"/>
    </row>
    <row r="435" spans="1:5" ht="15" customHeight="1" x14ac:dyDescent="0.2">
      <c r="A435" s="90"/>
      <c r="B435" s="90"/>
      <c r="C435" s="90"/>
      <c r="D435" s="90"/>
      <c r="E435" s="90"/>
    </row>
    <row r="436" spans="1:5" ht="15" customHeight="1" x14ac:dyDescent="0.25">
      <c r="A436" s="34" t="s">
        <v>17</v>
      </c>
      <c r="B436" s="36"/>
      <c r="C436" s="36"/>
      <c r="D436" s="36"/>
      <c r="E436" s="36"/>
    </row>
    <row r="437" spans="1:5" ht="15" customHeight="1" x14ac:dyDescent="0.2">
      <c r="A437" s="37" t="s">
        <v>124</v>
      </c>
      <c r="B437" s="69"/>
      <c r="C437" s="69"/>
      <c r="D437" s="69"/>
      <c r="E437" s="69" t="s">
        <v>125</v>
      </c>
    </row>
    <row r="438" spans="1:5" ht="15" customHeight="1" x14ac:dyDescent="0.2">
      <c r="A438" s="69"/>
      <c r="B438" s="110"/>
      <c r="C438" s="36"/>
      <c r="D438" s="69"/>
      <c r="E438" s="56"/>
    </row>
    <row r="439" spans="1:5" ht="15" customHeight="1" x14ac:dyDescent="0.2">
      <c r="B439" s="43" t="s">
        <v>49</v>
      </c>
      <c r="C439" s="41" t="s">
        <v>50</v>
      </c>
      <c r="D439" s="42" t="s">
        <v>51</v>
      </c>
      <c r="E439" s="70" t="s">
        <v>52</v>
      </c>
    </row>
    <row r="440" spans="1:5" ht="15" customHeight="1" x14ac:dyDescent="0.2">
      <c r="B440" s="71">
        <v>11</v>
      </c>
      <c r="C440" s="109"/>
      <c r="D440" s="61" t="s">
        <v>126</v>
      </c>
      <c r="E440" s="143">
        <v>-100000</v>
      </c>
    </row>
    <row r="441" spans="1:5" ht="15" customHeight="1" x14ac:dyDescent="0.2">
      <c r="B441" s="71"/>
      <c r="C441" s="49" t="s">
        <v>54</v>
      </c>
      <c r="D441" s="62"/>
      <c r="E441" s="63">
        <f>SUM(E440:E440)</f>
        <v>-100000</v>
      </c>
    </row>
    <row r="442" spans="1:5" ht="15" customHeight="1" x14ac:dyDescent="0.2">
      <c r="A442" s="90"/>
      <c r="B442" s="90"/>
      <c r="C442" s="90"/>
      <c r="D442" s="90"/>
      <c r="E442" s="90"/>
    </row>
    <row r="443" spans="1:5" ht="15" customHeight="1" x14ac:dyDescent="0.25">
      <c r="A443" s="66" t="s">
        <v>17</v>
      </c>
      <c r="B443" s="67"/>
      <c r="C443" s="67"/>
      <c r="D443" s="67"/>
      <c r="E443" s="67"/>
    </row>
    <row r="444" spans="1:5" ht="15" customHeight="1" x14ac:dyDescent="0.2">
      <c r="A444" s="91" t="s">
        <v>47</v>
      </c>
      <c r="B444" s="67"/>
      <c r="C444" s="67"/>
      <c r="D444" s="67"/>
      <c r="E444" s="68" t="s">
        <v>48</v>
      </c>
    </row>
    <row r="445" spans="1:5" ht="15" customHeight="1" x14ac:dyDescent="0.25">
      <c r="A445" s="78"/>
      <c r="B445" s="66"/>
      <c r="C445" s="67"/>
      <c r="D445" s="67"/>
      <c r="E445" s="92"/>
    </row>
    <row r="446" spans="1:5" ht="15" customHeight="1" x14ac:dyDescent="0.2">
      <c r="A446" s="81"/>
      <c r="B446" s="57"/>
      <c r="C446" s="43" t="s">
        <v>50</v>
      </c>
      <c r="D446" s="142" t="s">
        <v>57</v>
      </c>
      <c r="E446" s="43" t="s">
        <v>52</v>
      </c>
    </row>
    <row r="447" spans="1:5" ht="15" customHeight="1" x14ac:dyDescent="0.2">
      <c r="A447" s="86"/>
      <c r="B447" s="84"/>
      <c r="C447" s="85">
        <v>6172</v>
      </c>
      <c r="D447" s="61" t="s">
        <v>87</v>
      </c>
      <c r="E447" s="74">
        <v>100000</v>
      </c>
    </row>
    <row r="448" spans="1:5" ht="15" customHeight="1" x14ac:dyDescent="0.2">
      <c r="A448" s="117"/>
      <c r="B448" s="104"/>
      <c r="C448" s="87" t="s">
        <v>54</v>
      </c>
      <c r="D448" s="88"/>
      <c r="E448" s="89">
        <f>SUM(E447:E447)</f>
        <v>100000</v>
      </c>
    </row>
    <row r="449" spans="1:5" ht="15" customHeight="1" x14ac:dyDescent="0.25">
      <c r="A449" s="29"/>
    </row>
    <row r="450" spans="1:5" ht="15" customHeight="1" x14ac:dyDescent="0.25">
      <c r="A450" s="29"/>
    </row>
    <row r="451" spans="1:5" ht="15" customHeight="1" x14ac:dyDescent="0.25">
      <c r="A451" s="29" t="s">
        <v>127</v>
      </c>
    </row>
    <row r="452" spans="1:5" ht="15" customHeight="1" x14ac:dyDescent="0.2">
      <c r="A452" s="30" t="s">
        <v>128</v>
      </c>
      <c r="B452" s="30"/>
      <c r="C452" s="30"/>
      <c r="D452" s="30"/>
      <c r="E452" s="30"/>
    </row>
    <row r="453" spans="1:5" ht="15" customHeight="1" x14ac:dyDescent="0.2">
      <c r="A453" s="30"/>
      <c r="B453" s="30"/>
      <c r="C453" s="30"/>
      <c r="D453" s="30"/>
      <c r="E453" s="30"/>
    </row>
    <row r="454" spans="1:5" ht="15" customHeight="1" x14ac:dyDescent="0.2">
      <c r="A454" s="64" t="s">
        <v>129</v>
      </c>
      <c r="B454" s="64"/>
      <c r="C454" s="64"/>
      <c r="D454" s="64"/>
      <c r="E454" s="64"/>
    </row>
    <row r="455" spans="1:5" ht="15" customHeight="1" x14ac:dyDescent="0.2">
      <c r="A455" s="64"/>
      <c r="B455" s="64"/>
      <c r="C455" s="64"/>
      <c r="D455" s="64"/>
      <c r="E455" s="64"/>
    </row>
    <row r="456" spans="1:5" ht="15" customHeight="1" x14ac:dyDescent="0.2">
      <c r="A456" s="64"/>
      <c r="B456" s="64"/>
      <c r="C456" s="64"/>
      <c r="D456" s="64"/>
      <c r="E456" s="64"/>
    </row>
    <row r="457" spans="1:5" ht="15" customHeight="1" x14ac:dyDescent="0.2">
      <c r="A457" s="64"/>
      <c r="B457" s="64"/>
      <c r="C457" s="64"/>
      <c r="D457" s="64"/>
      <c r="E457" s="64"/>
    </row>
    <row r="458" spans="1:5" ht="15" customHeight="1" x14ac:dyDescent="0.2">
      <c r="A458" s="64"/>
      <c r="B458" s="64"/>
      <c r="C458" s="64"/>
      <c r="D458" s="64"/>
      <c r="E458" s="64"/>
    </row>
    <row r="459" spans="1:5" ht="15" customHeight="1" x14ac:dyDescent="0.2">
      <c r="A459" s="64"/>
      <c r="B459" s="64"/>
      <c r="C459" s="64"/>
      <c r="D459" s="64"/>
      <c r="E459" s="64"/>
    </row>
    <row r="460" spans="1:5" ht="15" customHeight="1" x14ac:dyDescent="0.2"/>
    <row r="461" spans="1:5" ht="15" customHeight="1" x14ac:dyDescent="0.25">
      <c r="A461" s="34" t="s">
        <v>17</v>
      </c>
      <c r="B461" s="36"/>
      <c r="C461" s="36"/>
      <c r="D461" s="36"/>
      <c r="E461" s="69"/>
    </row>
    <row r="462" spans="1:5" ht="15" customHeight="1" x14ac:dyDescent="0.2">
      <c r="A462" s="37" t="s">
        <v>130</v>
      </c>
      <c r="B462" s="36"/>
      <c r="C462" s="36"/>
      <c r="D462" s="36"/>
      <c r="E462" s="38" t="s">
        <v>131</v>
      </c>
    </row>
    <row r="463" spans="1:5" ht="15" customHeight="1" x14ac:dyDescent="0.2">
      <c r="A463" s="69"/>
      <c r="B463" s="55"/>
      <c r="C463" s="36"/>
      <c r="D463" s="69"/>
      <c r="E463" s="56"/>
    </row>
    <row r="464" spans="1:5" ht="15" customHeight="1" x14ac:dyDescent="0.2">
      <c r="B464" s="43" t="s">
        <v>49</v>
      </c>
      <c r="C464" s="41" t="s">
        <v>50</v>
      </c>
      <c r="D464" s="144" t="s">
        <v>51</v>
      </c>
      <c r="E464" s="41" t="s">
        <v>52</v>
      </c>
    </row>
    <row r="465" spans="1:5" ht="15" customHeight="1" x14ac:dyDescent="0.2">
      <c r="B465" s="71">
        <v>13</v>
      </c>
      <c r="C465" s="85"/>
      <c r="D465" s="108" t="s">
        <v>115</v>
      </c>
      <c r="E465" s="143">
        <v>-117762.71</v>
      </c>
    </row>
    <row r="466" spans="1:5" ht="15" customHeight="1" x14ac:dyDescent="0.2">
      <c r="B466" s="75"/>
      <c r="C466" s="49" t="s">
        <v>54</v>
      </c>
      <c r="D466" s="62"/>
      <c r="E466" s="63">
        <f>SUM(E465:E465)</f>
        <v>-117762.71</v>
      </c>
    </row>
    <row r="467" spans="1:5" ht="15" customHeight="1" x14ac:dyDescent="0.2">
      <c r="B467" s="104"/>
      <c r="C467" s="125"/>
      <c r="D467" s="145"/>
      <c r="E467" s="146"/>
    </row>
    <row r="468" spans="1:5" ht="15" customHeight="1" x14ac:dyDescent="0.2">
      <c r="B468" s="104"/>
      <c r="C468" s="125"/>
      <c r="D468" s="145"/>
      <c r="E468" s="146"/>
    </row>
    <row r="469" spans="1:5" ht="15" customHeight="1" x14ac:dyDescent="0.2">
      <c r="B469" s="104"/>
      <c r="C469" s="125"/>
      <c r="D469" s="145"/>
      <c r="E469" s="146"/>
    </row>
    <row r="470" spans="1:5" ht="15" customHeight="1" x14ac:dyDescent="0.25">
      <c r="A470" s="66" t="s">
        <v>17</v>
      </c>
      <c r="B470" s="67"/>
      <c r="C470" s="67"/>
      <c r="D470" s="67"/>
      <c r="E470" s="67"/>
    </row>
    <row r="471" spans="1:5" ht="15" customHeight="1" x14ac:dyDescent="0.2">
      <c r="A471" s="91" t="s">
        <v>47</v>
      </c>
      <c r="B471" s="67"/>
      <c r="C471" s="67"/>
      <c r="D471" s="67"/>
      <c r="E471" s="68" t="s">
        <v>48</v>
      </c>
    </row>
    <row r="472" spans="1:5" ht="15" customHeight="1" x14ac:dyDescent="0.25">
      <c r="A472" s="78"/>
      <c r="B472" s="66"/>
      <c r="C472" s="67"/>
      <c r="D472" s="67"/>
      <c r="E472" s="92"/>
    </row>
    <row r="473" spans="1:5" ht="15" customHeight="1" x14ac:dyDescent="0.2">
      <c r="A473" s="81"/>
      <c r="B473" s="57"/>
      <c r="C473" s="43" t="s">
        <v>50</v>
      </c>
      <c r="D473" s="142" t="s">
        <v>57</v>
      </c>
      <c r="E473" s="43" t="s">
        <v>52</v>
      </c>
    </row>
    <row r="474" spans="1:5" ht="15" customHeight="1" x14ac:dyDescent="0.2">
      <c r="A474" s="86"/>
      <c r="B474" s="84"/>
      <c r="C474" s="85">
        <v>6172</v>
      </c>
      <c r="D474" s="61" t="s">
        <v>87</v>
      </c>
      <c r="E474" s="74">
        <v>117762.71</v>
      </c>
    </row>
    <row r="475" spans="1:5" ht="15" customHeight="1" x14ac:dyDescent="0.2">
      <c r="A475" s="117"/>
      <c r="B475" s="104"/>
      <c r="C475" s="87" t="s">
        <v>54</v>
      </c>
      <c r="D475" s="88"/>
      <c r="E475" s="89">
        <f>SUM(E474:E474)</f>
        <v>117762.71</v>
      </c>
    </row>
    <row r="476" spans="1:5" ht="15" customHeight="1" x14ac:dyDescent="0.2"/>
    <row r="477" spans="1:5" ht="15" customHeight="1" x14ac:dyDescent="0.2"/>
    <row r="478" spans="1:5" ht="15" customHeight="1" x14ac:dyDescent="0.25">
      <c r="A478" s="29" t="s">
        <v>132</v>
      </c>
    </row>
    <row r="479" spans="1:5" ht="15" customHeight="1" x14ac:dyDescent="0.2">
      <c r="A479" s="30" t="s">
        <v>133</v>
      </c>
      <c r="B479" s="30"/>
      <c r="C479" s="30"/>
      <c r="D479" s="30"/>
      <c r="E479" s="30"/>
    </row>
    <row r="480" spans="1:5" ht="15" customHeight="1" x14ac:dyDescent="0.2">
      <c r="A480" s="30"/>
      <c r="B480" s="30"/>
      <c r="C480" s="30"/>
      <c r="D480" s="30"/>
      <c r="E480" s="30"/>
    </row>
    <row r="481" spans="1:5" ht="15" customHeight="1" x14ac:dyDescent="0.2">
      <c r="A481" s="64" t="s">
        <v>134</v>
      </c>
      <c r="B481" s="64"/>
      <c r="C481" s="64"/>
      <c r="D481" s="64"/>
      <c r="E481" s="64"/>
    </row>
    <row r="482" spans="1:5" ht="15" customHeight="1" x14ac:dyDescent="0.2">
      <c r="A482" s="64"/>
      <c r="B482" s="64"/>
      <c r="C482" s="64"/>
      <c r="D482" s="64"/>
      <c r="E482" s="64"/>
    </row>
    <row r="483" spans="1:5" ht="15" customHeight="1" x14ac:dyDescent="0.2">
      <c r="A483" s="64"/>
      <c r="B483" s="64"/>
      <c r="C483" s="64"/>
      <c r="D483" s="64"/>
      <c r="E483" s="64"/>
    </row>
    <row r="484" spans="1:5" ht="15" customHeight="1" x14ac:dyDescent="0.2">
      <c r="A484" s="64"/>
      <c r="B484" s="64"/>
      <c r="C484" s="64"/>
      <c r="D484" s="64"/>
      <c r="E484" s="64"/>
    </row>
    <row r="485" spans="1:5" ht="15" customHeight="1" x14ac:dyDescent="0.2">
      <c r="A485" s="64"/>
      <c r="B485" s="64"/>
      <c r="C485" s="64"/>
      <c r="D485" s="64"/>
      <c r="E485" s="64"/>
    </row>
    <row r="486" spans="1:5" ht="15" customHeight="1" x14ac:dyDescent="0.2">
      <c r="A486" s="64"/>
      <c r="B486" s="64"/>
      <c r="C486" s="64"/>
      <c r="D486" s="64"/>
      <c r="E486" s="64"/>
    </row>
    <row r="487" spans="1:5" ht="15" customHeight="1" x14ac:dyDescent="0.2">
      <c r="A487" s="64"/>
      <c r="B487" s="64"/>
      <c r="C487" s="64"/>
      <c r="D487" s="64"/>
      <c r="E487" s="64"/>
    </row>
    <row r="488" spans="1:5" ht="15" customHeight="1" x14ac:dyDescent="0.2">
      <c r="A488" s="90"/>
      <c r="B488" s="90"/>
      <c r="C488" s="90"/>
      <c r="D488" s="90"/>
      <c r="E488" s="90"/>
    </row>
    <row r="489" spans="1:5" ht="15" customHeight="1" x14ac:dyDescent="0.25">
      <c r="A489" s="34" t="s">
        <v>17</v>
      </c>
      <c r="B489" s="36"/>
      <c r="C489" s="36"/>
      <c r="D489" s="36"/>
      <c r="E489" s="36"/>
    </row>
    <row r="490" spans="1:5" ht="15" customHeight="1" x14ac:dyDescent="0.2">
      <c r="A490" s="37" t="s">
        <v>83</v>
      </c>
      <c r="B490" s="36"/>
      <c r="C490" s="36"/>
      <c r="D490" s="36"/>
      <c r="E490" s="38" t="s">
        <v>135</v>
      </c>
    </row>
    <row r="491" spans="1:5" ht="15" customHeight="1" x14ac:dyDescent="0.2">
      <c r="A491" s="147"/>
      <c r="B491" s="148"/>
      <c r="C491" s="36"/>
      <c r="D491" s="36"/>
      <c r="E491" s="40"/>
    </row>
    <row r="492" spans="1:5" ht="15" customHeight="1" x14ac:dyDescent="0.2">
      <c r="C492" s="41" t="s">
        <v>50</v>
      </c>
      <c r="D492" s="142" t="s">
        <v>57</v>
      </c>
      <c r="E492" s="43" t="s">
        <v>52</v>
      </c>
    </row>
    <row r="493" spans="1:5" ht="15" customHeight="1" x14ac:dyDescent="0.2">
      <c r="C493" s="109">
        <v>6172</v>
      </c>
      <c r="D493" s="61" t="s">
        <v>87</v>
      </c>
      <c r="E493" s="124">
        <v>-292112.75</v>
      </c>
    </row>
    <row r="494" spans="1:5" ht="15" customHeight="1" x14ac:dyDescent="0.2">
      <c r="C494" s="49" t="s">
        <v>54</v>
      </c>
      <c r="D494" s="133"/>
      <c r="E494" s="51">
        <f>SUM(E493:E493)</f>
        <v>-292112.75</v>
      </c>
    </row>
    <row r="495" spans="1:5" ht="15" customHeight="1" x14ac:dyDescent="0.2"/>
    <row r="496" spans="1:5" ht="15" customHeight="1" x14ac:dyDescent="0.25">
      <c r="A496" s="66" t="s">
        <v>17</v>
      </c>
      <c r="B496" s="67"/>
      <c r="C496" s="67"/>
      <c r="D496" s="67"/>
      <c r="E496" s="67"/>
    </row>
    <row r="497" spans="1:5" ht="15" customHeight="1" x14ac:dyDescent="0.2">
      <c r="A497" s="91" t="s">
        <v>47</v>
      </c>
      <c r="B497" s="67"/>
      <c r="C497" s="67"/>
      <c r="D497" s="67"/>
      <c r="E497" s="68" t="s">
        <v>48</v>
      </c>
    </row>
    <row r="498" spans="1:5" ht="15" customHeight="1" x14ac:dyDescent="0.25">
      <c r="A498" s="78"/>
      <c r="B498" s="66"/>
      <c r="C498" s="67"/>
      <c r="D498" s="67"/>
      <c r="E498" s="92"/>
    </row>
    <row r="499" spans="1:5" ht="15" customHeight="1" x14ac:dyDescent="0.2">
      <c r="A499" s="81"/>
      <c r="B499" s="57"/>
      <c r="C499" s="43" t="s">
        <v>50</v>
      </c>
      <c r="D499" s="142" t="s">
        <v>57</v>
      </c>
      <c r="E499" s="43" t="s">
        <v>52</v>
      </c>
    </row>
    <row r="500" spans="1:5" ht="15" customHeight="1" x14ac:dyDescent="0.2">
      <c r="A500" s="86"/>
      <c r="B500" s="84"/>
      <c r="C500" s="85">
        <v>6172</v>
      </c>
      <c r="D500" s="61" t="s">
        <v>87</v>
      </c>
      <c r="E500" s="74">
        <v>292112.75</v>
      </c>
    </row>
    <row r="501" spans="1:5" ht="15" customHeight="1" x14ac:dyDescent="0.2">
      <c r="A501" s="117"/>
      <c r="B501" s="104"/>
      <c r="C501" s="87" t="s">
        <v>54</v>
      </c>
      <c r="D501" s="88"/>
      <c r="E501" s="89">
        <f>SUM(E500:E500)</f>
        <v>292112.75</v>
      </c>
    </row>
    <row r="502" spans="1:5" ht="15" customHeight="1" x14ac:dyDescent="0.2"/>
    <row r="503" spans="1:5" ht="15" customHeight="1" x14ac:dyDescent="0.2"/>
    <row r="504" spans="1:5" ht="15" customHeight="1" x14ac:dyDescent="0.25">
      <c r="A504" s="76" t="s">
        <v>136</v>
      </c>
    </row>
    <row r="505" spans="1:5" ht="15" customHeight="1" x14ac:dyDescent="0.2">
      <c r="A505" s="121" t="s">
        <v>137</v>
      </c>
      <c r="B505" s="121"/>
      <c r="C505" s="121"/>
      <c r="D505" s="121"/>
      <c r="E505" s="121"/>
    </row>
    <row r="506" spans="1:5" ht="15" customHeight="1" x14ac:dyDescent="0.2">
      <c r="A506" s="121"/>
      <c r="B506" s="121"/>
      <c r="C506" s="121"/>
      <c r="D506" s="121"/>
      <c r="E506" s="121"/>
    </row>
    <row r="507" spans="1:5" ht="15" customHeight="1" x14ac:dyDescent="0.2">
      <c r="A507" s="64" t="s">
        <v>138</v>
      </c>
      <c r="B507" s="64"/>
      <c r="C507" s="64"/>
      <c r="D507" s="64"/>
      <c r="E507" s="64"/>
    </row>
    <row r="508" spans="1:5" ht="15" customHeight="1" x14ac:dyDescent="0.2">
      <c r="A508" s="64"/>
      <c r="B508" s="64"/>
      <c r="C508" s="64"/>
      <c r="D508" s="64"/>
      <c r="E508" s="64"/>
    </row>
    <row r="509" spans="1:5" ht="15" customHeight="1" x14ac:dyDescent="0.2">
      <c r="A509" s="64"/>
      <c r="B509" s="64"/>
      <c r="C509" s="64"/>
      <c r="D509" s="64"/>
      <c r="E509" s="64"/>
    </row>
    <row r="510" spans="1:5" ht="15" customHeight="1" x14ac:dyDescent="0.2">
      <c r="A510" s="64"/>
      <c r="B510" s="64"/>
      <c r="C510" s="64"/>
      <c r="D510" s="64"/>
      <c r="E510" s="64"/>
    </row>
    <row r="511" spans="1:5" ht="15" customHeight="1" x14ac:dyDescent="0.2"/>
    <row r="512" spans="1:5" ht="15" customHeight="1" x14ac:dyDescent="0.25">
      <c r="A512" s="34" t="s">
        <v>17</v>
      </c>
      <c r="B512" s="36"/>
      <c r="C512" s="36"/>
      <c r="D512" s="36"/>
      <c r="E512" s="69"/>
    </row>
    <row r="513" spans="1:5" ht="15" customHeight="1" x14ac:dyDescent="0.2">
      <c r="A513" s="37" t="s">
        <v>139</v>
      </c>
      <c r="B513" s="36"/>
      <c r="C513" s="36"/>
      <c r="D513" s="36"/>
      <c r="E513" s="38" t="s">
        <v>140</v>
      </c>
    </row>
    <row r="514" spans="1:5" ht="15" customHeight="1" x14ac:dyDescent="0.2">
      <c r="A514" s="37"/>
      <c r="B514" s="69"/>
      <c r="C514" s="36"/>
      <c r="D514" s="36"/>
      <c r="E514" s="40"/>
    </row>
    <row r="515" spans="1:5" ht="15" customHeight="1" x14ac:dyDescent="0.2">
      <c r="A515" s="81"/>
      <c r="B515" s="57"/>
      <c r="C515" s="41" t="s">
        <v>50</v>
      </c>
      <c r="D515" s="142" t="s">
        <v>57</v>
      </c>
      <c r="E515" s="43" t="s">
        <v>52</v>
      </c>
    </row>
    <row r="516" spans="1:5" ht="15" customHeight="1" x14ac:dyDescent="0.2">
      <c r="A516" s="83"/>
      <c r="B516" s="127"/>
      <c r="C516" s="109">
        <v>6113</v>
      </c>
      <c r="D516" s="61" t="s">
        <v>58</v>
      </c>
      <c r="E516" s="124">
        <v>-40000</v>
      </c>
    </row>
    <row r="517" spans="1:5" ht="15" customHeight="1" x14ac:dyDescent="0.2">
      <c r="A517" s="83"/>
      <c r="B517" s="127"/>
      <c r="C517" s="85">
        <v>6113</v>
      </c>
      <c r="D517" s="111" t="s">
        <v>86</v>
      </c>
      <c r="E517" s="124">
        <v>40000</v>
      </c>
    </row>
    <row r="518" spans="1:5" ht="15" customHeight="1" x14ac:dyDescent="0.2">
      <c r="A518" s="104"/>
      <c r="B518" s="112"/>
      <c r="C518" s="87" t="s">
        <v>54</v>
      </c>
      <c r="D518" s="88"/>
      <c r="E518" s="89">
        <f>SUM(E516:E517)</f>
        <v>0</v>
      </c>
    </row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76" t="s">
        <v>141</v>
      </c>
    </row>
    <row r="523" spans="1:5" ht="15" customHeight="1" x14ac:dyDescent="0.2">
      <c r="A523" s="121" t="s">
        <v>142</v>
      </c>
      <c r="B523" s="121"/>
      <c r="C523" s="121"/>
      <c r="D523" s="121"/>
      <c r="E523" s="121"/>
    </row>
    <row r="524" spans="1:5" ht="15" customHeight="1" x14ac:dyDescent="0.2">
      <c r="A524" s="121"/>
      <c r="B524" s="121"/>
      <c r="C524" s="121"/>
      <c r="D524" s="121"/>
      <c r="E524" s="121"/>
    </row>
    <row r="525" spans="1:5" ht="15" customHeight="1" x14ac:dyDescent="0.2">
      <c r="A525" s="64" t="s">
        <v>143</v>
      </c>
      <c r="B525" s="64"/>
      <c r="C525" s="64"/>
      <c r="D525" s="64"/>
      <c r="E525" s="64"/>
    </row>
    <row r="526" spans="1:5" ht="15" customHeight="1" x14ac:dyDescent="0.2">
      <c r="A526" s="64"/>
      <c r="B526" s="64"/>
      <c r="C526" s="64"/>
      <c r="D526" s="64"/>
      <c r="E526" s="64"/>
    </row>
    <row r="527" spans="1:5" ht="15" customHeight="1" x14ac:dyDescent="0.2">
      <c r="A527" s="64"/>
      <c r="B527" s="64"/>
      <c r="C527" s="64"/>
      <c r="D527" s="64"/>
      <c r="E527" s="64"/>
    </row>
    <row r="528" spans="1:5" ht="15" customHeight="1" x14ac:dyDescent="0.2">
      <c r="A528" s="64"/>
      <c r="B528" s="64"/>
      <c r="C528" s="64"/>
      <c r="D528" s="64"/>
      <c r="E528" s="64"/>
    </row>
    <row r="529" spans="1:5" ht="15" customHeight="1" x14ac:dyDescent="0.2">
      <c r="A529" s="64"/>
      <c r="B529" s="64"/>
      <c r="C529" s="64"/>
      <c r="D529" s="64"/>
      <c r="E529" s="64"/>
    </row>
    <row r="530" spans="1:5" ht="15" customHeight="1" x14ac:dyDescent="0.2">
      <c r="A530" s="64"/>
      <c r="B530" s="64"/>
      <c r="C530" s="64"/>
      <c r="D530" s="64"/>
      <c r="E530" s="64"/>
    </row>
    <row r="531" spans="1:5" ht="15" customHeight="1" x14ac:dyDescent="0.2">
      <c r="A531" s="36"/>
      <c r="B531" s="147"/>
      <c r="C531" s="125"/>
      <c r="D531" s="36"/>
      <c r="E531" s="149"/>
    </row>
    <row r="532" spans="1:5" ht="15" customHeight="1" x14ac:dyDescent="0.25">
      <c r="A532" s="34" t="s">
        <v>17</v>
      </c>
      <c r="B532" s="36"/>
      <c r="C532" s="36"/>
      <c r="D532" s="36"/>
      <c r="E532" s="69"/>
    </row>
    <row r="533" spans="1:5" ht="15" customHeight="1" x14ac:dyDescent="0.2">
      <c r="A533" s="37" t="s">
        <v>144</v>
      </c>
      <c r="B533" s="36"/>
      <c r="C533" s="36"/>
      <c r="D533" s="36"/>
      <c r="E533" s="38" t="s">
        <v>145</v>
      </c>
    </row>
    <row r="534" spans="1:5" ht="15" customHeight="1" x14ac:dyDescent="0.2">
      <c r="A534" s="37"/>
      <c r="B534" s="69"/>
      <c r="C534" s="36"/>
      <c r="D534" s="36"/>
      <c r="E534" s="40"/>
    </row>
    <row r="535" spans="1:5" ht="15" customHeight="1" x14ac:dyDescent="0.2">
      <c r="A535" s="57"/>
      <c r="B535" s="57"/>
      <c r="C535" s="41" t="s">
        <v>50</v>
      </c>
      <c r="D535" s="142" t="s">
        <v>57</v>
      </c>
      <c r="E535" s="43" t="s">
        <v>52</v>
      </c>
    </row>
    <row r="536" spans="1:5" ht="15" customHeight="1" x14ac:dyDescent="0.2">
      <c r="A536" s="83"/>
      <c r="B536" s="127"/>
      <c r="C536" s="109">
        <v>5273</v>
      </c>
      <c r="D536" s="61" t="s">
        <v>87</v>
      </c>
      <c r="E536" s="124">
        <v>-2463.65</v>
      </c>
    </row>
    <row r="537" spans="1:5" ht="15" customHeight="1" x14ac:dyDescent="0.2">
      <c r="A537" s="83"/>
      <c r="B537" s="127"/>
      <c r="C537" s="109">
        <v>5273</v>
      </c>
      <c r="D537" s="61" t="s">
        <v>58</v>
      </c>
      <c r="E537" s="124">
        <v>-1237.0899999999999</v>
      </c>
    </row>
    <row r="538" spans="1:5" ht="15" customHeight="1" x14ac:dyDescent="0.2">
      <c r="A538" s="83"/>
      <c r="B538" s="127"/>
      <c r="C538" s="109">
        <v>5273</v>
      </c>
      <c r="D538" s="61" t="s">
        <v>58</v>
      </c>
      <c r="E538" s="124">
        <v>3700.74</v>
      </c>
    </row>
    <row r="539" spans="1:5" ht="15" customHeight="1" x14ac:dyDescent="0.2">
      <c r="A539" s="103"/>
      <c r="B539" s="103"/>
      <c r="C539" s="49" t="s">
        <v>54</v>
      </c>
      <c r="D539" s="133"/>
      <c r="E539" s="51">
        <f>SUM(E536:E538)</f>
        <v>0</v>
      </c>
    </row>
    <row r="540" spans="1:5" ht="15" customHeight="1" x14ac:dyDescent="0.2"/>
    <row r="541" spans="1:5" ht="15" customHeight="1" x14ac:dyDescent="0.2"/>
    <row r="542" spans="1:5" ht="15" customHeight="1" x14ac:dyDescent="0.25">
      <c r="A542" s="76" t="s">
        <v>146</v>
      </c>
    </row>
    <row r="543" spans="1:5" ht="15" customHeight="1" x14ac:dyDescent="0.2">
      <c r="A543" s="121" t="s">
        <v>147</v>
      </c>
      <c r="B543" s="121"/>
      <c r="C543" s="121"/>
      <c r="D543" s="121"/>
      <c r="E543" s="121"/>
    </row>
    <row r="544" spans="1:5" ht="15" customHeight="1" x14ac:dyDescent="0.2">
      <c r="A544" s="121"/>
      <c r="B544" s="121"/>
      <c r="C544" s="121"/>
      <c r="D544" s="121"/>
      <c r="E544" s="121"/>
    </row>
    <row r="545" spans="1:5" ht="15" customHeight="1" x14ac:dyDescent="0.2">
      <c r="A545" s="64" t="s">
        <v>148</v>
      </c>
      <c r="B545" s="64"/>
      <c r="C545" s="64"/>
      <c r="D545" s="64"/>
      <c r="E545" s="64"/>
    </row>
    <row r="546" spans="1:5" ht="15" customHeight="1" x14ac:dyDescent="0.2">
      <c r="A546" s="64"/>
      <c r="B546" s="64"/>
      <c r="C546" s="64"/>
      <c r="D546" s="64"/>
      <c r="E546" s="64"/>
    </row>
    <row r="547" spans="1:5" ht="15" customHeight="1" x14ac:dyDescent="0.2">
      <c r="A547" s="64"/>
      <c r="B547" s="64"/>
      <c r="C547" s="64"/>
      <c r="D547" s="64"/>
      <c r="E547" s="64"/>
    </row>
    <row r="548" spans="1:5" ht="15" customHeight="1" x14ac:dyDescent="0.2">
      <c r="A548" s="64"/>
      <c r="B548" s="64"/>
      <c r="C548" s="64"/>
      <c r="D548" s="64"/>
      <c r="E548" s="64"/>
    </row>
    <row r="549" spans="1:5" ht="15" customHeight="1" x14ac:dyDescent="0.2">
      <c r="A549" s="64"/>
      <c r="B549" s="64"/>
      <c r="C549" s="64"/>
      <c r="D549" s="64"/>
      <c r="E549" s="64"/>
    </row>
    <row r="550" spans="1:5" ht="15" customHeight="1" x14ac:dyDescent="0.2">
      <c r="A550" s="64"/>
      <c r="B550" s="64"/>
      <c r="C550" s="64"/>
      <c r="D550" s="64"/>
      <c r="E550" s="64"/>
    </row>
    <row r="551" spans="1:5" ht="15" customHeight="1" x14ac:dyDescent="0.2">
      <c r="A551" s="90"/>
      <c r="B551" s="90"/>
      <c r="C551" s="90"/>
      <c r="D551" s="90"/>
      <c r="E551" s="90"/>
    </row>
    <row r="552" spans="1:5" ht="15" customHeight="1" x14ac:dyDescent="0.25">
      <c r="A552" s="66" t="s">
        <v>17</v>
      </c>
      <c r="B552" s="67"/>
      <c r="C552" s="67"/>
      <c r="D552" s="67"/>
      <c r="E552" s="67"/>
    </row>
    <row r="553" spans="1:5" ht="15" customHeight="1" x14ac:dyDescent="0.2">
      <c r="A553" s="91" t="s">
        <v>149</v>
      </c>
      <c r="B553" s="67"/>
      <c r="C553" s="67"/>
      <c r="D553" s="67"/>
      <c r="E553" s="68" t="s">
        <v>150</v>
      </c>
    </row>
    <row r="554" spans="1:5" ht="15" customHeight="1" x14ac:dyDescent="0.2">
      <c r="A554" s="150"/>
      <c r="B554" s="151"/>
      <c r="C554" s="67"/>
      <c r="D554" s="67"/>
      <c r="E554" s="92"/>
    </row>
    <row r="555" spans="1:5" ht="15" customHeight="1" x14ac:dyDescent="0.2">
      <c r="A555" s="81"/>
      <c r="B555" s="81"/>
      <c r="C555" s="43" t="s">
        <v>50</v>
      </c>
      <c r="D555" s="93" t="s">
        <v>57</v>
      </c>
      <c r="E555" s="152" t="s">
        <v>52</v>
      </c>
    </row>
    <row r="556" spans="1:5" ht="15" customHeight="1" x14ac:dyDescent="0.2">
      <c r="A556" s="86"/>
      <c r="B556" s="153"/>
      <c r="C556" s="85">
        <v>2399</v>
      </c>
      <c r="D556" s="61" t="s">
        <v>75</v>
      </c>
      <c r="E556" s="74">
        <v>-1560000</v>
      </c>
    </row>
    <row r="557" spans="1:5" ht="15" customHeight="1" x14ac:dyDescent="0.2">
      <c r="A557" s="86"/>
      <c r="B557" s="153"/>
      <c r="C557" s="85">
        <v>2321</v>
      </c>
      <c r="D557" s="61" t="s">
        <v>75</v>
      </c>
      <c r="E557" s="74">
        <v>1560000</v>
      </c>
    </row>
    <row r="558" spans="1:5" ht="15" customHeight="1" x14ac:dyDescent="0.2">
      <c r="A558" s="86"/>
      <c r="B558" s="154"/>
      <c r="C558" s="87" t="s">
        <v>54</v>
      </c>
      <c r="D558" s="96"/>
      <c r="E558" s="97">
        <f>SUM(E556:E557)</f>
        <v>0</v>
      </c>
    </row>
    <row r="559" spans="1:5" ht="15" customHeight="1" x14ac:dyDescent="0.25">
      <c r="A559" s="76"/>
    </row>
    <row r="560" spans="1:5" ht="15" customHeight="1" x14ac:dyDescent="0.25">
      <c r="A560" s="76"/>
    </row>
    <row r="561" spans="1:5" ht="15" customHeight="1" x14ac:dyDescent="0.25">
      <c r="A561" s="76" t="s">
        <v>151</v>
      </c>
    </row>
    <row r="562" spans="1:5" ht="15" customHeight="1" x14ac:dyDescent="0.2">
      <c r="A562" s="121" t="s">
        <v>152</v>
      </c>
      <c r="B562" s="121"/>
      <c r="C562" s="121"/>
      <c r="D562" s="121"/>
      <c r="E562" s="121"/>
    </row>
    <row r="563" spans="1:5" ht="15" customHeight="1" x14ac:dyDescent="0.2">
      <c r="A563" s="121"/>
      <c r="B563" s="121"/>
      <c r="C563" s="121"/>
      <c r="D563" s="121"/>
      <c r="E563" s="121"/>
    </row>
    <row r="564" spans="1:5" ht="15" customHeight="1" x14ac:dyDescent="0.2">
      <c r="A564" s="31" t="s">
        <v>153</v>
      </c>
      <c r="B564" s="31"/>
      <c r="C564" s="31"/>
      <c r="D564" s="31"/>
      <c r="E564" s="31"/>
    </row>
    <row r="565" spans="1:5" ht="15" customHeight="1" x14ac:dyDescent="0.2">
      <c r="A565" s="31"/>
      <c r="B565" s="31"/>
      <c r="C565" s="31"/>
      <c r="D565" s="31"/>
      <c r="E565" s="31"/>
    </row>
    <row r="566" spans="1:5" ht="15" customHeight="1" x14ac:dyDescent="0.2">
      <c r="A566" s="31"/>
      <c r="B566" s="31"/>
      <c r="C566" s="31"/>
      <c r="D566" s="31"/>
      <c r="E566" s="31"/>
    </row>
    <row r="567" spans="1:5" ht="15" customHeight="1" x14ac:dyDescent="0.2">
      <c r="A567" s="31"/>
      <c r="B567" s="31"/>
      <c r="C567" s="31"/>
      <c r="D567" s="31"/>
      <c r="E567" s="31"/>
    </row>
    <row r="568" spans="1:5" ht="15" customHeight="1" x14ac:dyDescent="0.2">
      <c r="A568" s="31"/>
      <c r="B568" s="31"/>
      <c r="C568" s="31"/>
      <c r="D568" s="31"/>
      <c r="E568" s="31"/>
    </row>
    <row r="569" spans="1:5" ht="15" customHeight="1" x14ac:dyDescent="0.2">
      <c r="A569" s="31"/>
      <c r="B569" s="31"/>
      <c r="C569" s="31"/>
      <c r="D569" s="31"/>
      <c r="E569" s="31"/>
    </row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4" t="s">
        <v>17</v>
      </c>
      <c r="B574" s="36"/>
      <c r="C574" s="36"/>
      <c r="D574" s="36"/>
      <c r="E574" s="69"/>
    </row>
    <row r="575" spans="1:5" ht="15" customHeight="1" x14ac:dyDescent="0.2">
      <c r="A575" s="91" t="s">
        <v>67</v>
      </c>
      <c r="B575" s="67"/>
      <c r="C575" s="67"/>
      <c r="D575" s="67"/>
      <c r="E575" s="68" t="s">
        <v>68</v>
      </c>
    </row>
    <row r="576" spans="1:5" ht="15" customHeight="1" x14ac:dyDescent="0.2">
      <c r="A576" s="69"/>
      <c r="B576" s="55"/>
      <c r="C576" s="36"/>
      <c r="D576" s="69"/>
      <c r="E576" s="56"/>
    </row>
    <row r="577" spans="1:5" ht="15" customHeight="1" x14ac:dyDescent="0.2">
      <c r="B577" s="43" t="s">
        <v>49</v>
      </c>
      <c r="C577" s="41" t="s">
        <v>50</v>
      </c>
      <c r="D577" s="144" t="s">
        <v>51</v>
      </c>
      <c r="E577" s="41" t="s">
        <v>52</v>
      </c>
    </row>
    <row r="578" spans="1:5" ht="15" customHeight="1" x14ac:dyDescent="0.2">
      <c r="B578" s="71">
        <v>20</v>
      </c>
      <c r="C578" s="85"/>
      <c r="D578" s="108" t="s">
        <v>115</v>
      </c>
      <c r="E578" s="143">
        <v>-398862</v>
      </c>
    </row>
    <row r="579" spans="1:5" ht="15" customHeight="1" x14ac:dyDescent="0.2">
      <c r="B579" s="71">
        <v>27</v>
      </c>
      <c r="C579" s="85"/>
      <c r="D579" s="108" t="s">
        <v>115</v>
      </c>
      <c r="E579" s="143">
        <v>398862</v>
      </c>
    </row>
    <row r="580" spans="1:5" ht="15" customHeight="1" x14ac:dyDescent="0.2">
      <c r="B580" s="75"/>
      <c r="C580" s="49" t="s">
        <v>54</v>
      </c>
      <c r="D580" s="62"/>
      <c r="E580" s="63">
        <f>SUM(E578:E579)</f>
        <v>0</v>
      </c>
    </row>
    <row r="581" spans="1:5" ht="15" customHeight="1" x14ac:dyDescent="0.25">
      <c r="A581" s="76"/>
    </row>
    <row r="582" spans="1:5" ht="15" customHeight="1" x14ac:dyDescent="0.25">
      <c r="A582" s="76"/>
    </row>
    <row r="583" spans="1:5" ht="15" customHeight="1" x14ac:dyDescent="0.25">
      <c r="A583" s="76" t="s">
        <v>154</v>
      </c>
    </row>
    <row r="584" spans="1:5" ht="15" customHeight="1" x14ac:dyDescent="0.2">
      <c r="A584" s="121" t="s">
        <v>155</v>
      </c>
      <c r="B584" s="121"/>
      <c r="C584" s="121"/>
      <c r="D584" s="121"/>
      <c r="E584" s="121"/>
    </row>
    <row r="585" spans="1:5" ht="15" customHeight="1" x14ac:dyDescent="0.2">
      <c r="A585" s="121"/>
      <c r="B585" s="121"/>
      <c r="C585" s="121"/>
      <c r="D585" s="121"/>
      <c r="E585" s="121"/>
    </row>
    <row r="586" spans="1:5" ht="15" customHeight="1" x14ac:dyDescent="0.2">
      <c r="A586" s="64" t="s">
        <v>156</v>
      </c>
      <c r="B586" s="64"/>
      <c r="C586" s="64"/>
      <c r="D586" s="64"/>
      <c r="E586" s="64"/>
    </row>
    <row r="587" spans="1:5" ht="15" customHeight="1" x14ac:dyDescent="0.2">
      <c r="A587" s="64"/>
      <c r="B587" s="64"/>
      <c r="C587" s="64"/>
      <c r="D587" s="64"/>
      <c r="E587" s="64"/>
    </row>
    <row r="588" spans="1:5" ht="15" customHeight="1" x14ac:dyDescent="0.2">
      <c r="A588" s="64"/>
      <c r="B588" s="64"/>
      <c r="C588" s="64"/>
      <c r="D588" s="64"/>
      <c r="E588" s="64"/>
    </row>
    <row r="589" spans="1:5" ht="15" customHeight="1" x14ac:dyDescent="0.2">
      <c r="A589" s="64"/>
      <c r="B589" s="64"/>
      <c r="C589" s="64"/>
      <c r="D589" s="64"/>
      <c r="E589" s="64"/>
    </row>
    <row r="590" spans="1:5" ht="15" customHeight="1" x14ac:dyDescent="0.2">
      <c r="A590" s="64"/>
      <c r="B590" s="64"/>
      <c r="C590" s="64"/>
      <c r="D590" s="64"/>
      <c r="E590" s="64"/>
    </row>
    <row r="591" spans="1:5" ht="15" customHeight="1" x14ac:dyDescent="0.2"/>
    <row r="592" spans="1:5" ht="15" customHeight="1" x14ac:dyDescent="0.25">
      <c r="A592" s="34" t="s">
        <v>17</v>
      </c>
      <c r="B592" s="36"/>
      <c r="C592" s="36"/>
      <c r="D592" s="36"/>
      <c r="E592" s="36"/>
    </row>
    <row r="593" spans="1:5" ht="15" customHeight="1" x14ac:dyDescent="0.2">
      <c r="A593" s="37" t="s">
        <v>157</v>
      </c>
      <c r="B593" s="36"/>
      <c r="C593" s="36"/>
      <c r="D593" s="36"/>
      <c r="E593" s="38" t="s">
        <v>158</v>
      </c>
    </row>
    <row r="594" spans="1:5" ht="15" customHeight="1" x14ac:dyDescent="0.2">
      <c r="A594" s="147"/>
      <c r="B594" s="148"/>
      <c r="C594" s="36"/>
      <c r="D594" s="36"/>
      <c r="E594" s="40"/>
    </row>
    <row r="595" spans="1:5" ht="15" customHeight="1" x14ac:dyDescent="0.2">
      <c r="A595" s="57"/>
      <c r="B595" s="57"/>
      <c r="C595" s="41" t="s">
        <v>50</v>
      </c>
      <c r="D595" s="42" t="s">
        <v>57</v>
      </c>
      <c r="E595" s="43" t="s">
        <v>52</v>
      </c>
    </row>
    <row r="596" spans="1:5" ht="15" customHeight="1" x14ac:dyDescent="0.2">
      <c r="A596" s="129"/>
      <c r="B596" s="155"/>
      <c r="C596" s="109">
        <v>3636</v>
      </c>
      <c r="D596" s="61" t="s">
        <v>58</v>
      </c>
      <c r="E596" s="47">
        <v>-51546</v>
      </c>
    </row>
    <row r="597" spans="1:5" ht="15" customHeight="1" x14ac:dyDescent="0.2">
      <c r="A597" s="129"/>
      <c r="B597" s="155"/>
      <c r="C597" s="109">
        <v>3122</v>
      </c>
      <c r="D597" s="111" t="s">
        <v>86</v>
      </c>
      <c r="E597" s="47">
        <v>51546</v>
      </c>
    </row>
    <row r="598" spans="1:5" ht="15" customHeight="1" x14ac:dyDescent="0.2">
      <c r="A598" s="83"/>
      <c r="B598" s="155"/>
      <c r="C598" s="49" t="s">
        <v>54</v>
      </c>
      <c r="D598" s="50"/>
      <c r="E598" s="51">
        <f>SUM(E596:E597)</f>
        <v>0</v>
      </c>
    </row>
    <row r="599" spans="1:5" ht="15" customHeight="1" x14ac:dyDescent="0.2"/>
    <row r="600" spans="1:5" ht="15" customHeight="1" x14ac:dyDescent="0.2"/>
    <row r="601" spans="1:5" ht="15" customHeight="1" x14ac:dyDescent="0.25">
      <c r="A601" s="76" t="s">
        <v>159</v>
      </c>
    </row>
    <row r="602" spans="1:5" ht="15" customHeight="1" x14ac:dyDescent="0.2">
      <c r="A602" s="121" t="s">
        <v>133</v>
      </c>
      <c r="B602" s="121"/>
      <c r="C602" s="121"/>
      <c r="D602" s="121"/>
      <c r="E602" s="121"/>
    </row>
    <row r="603" spans="1:5" ht="15" customHeight="1" x14ac:dyDescent="0.2">
      <c r="A603" s="121"/>
      <c r="B603" s="121"/>
      <c r="C603" s="121"/>
      <c r="D603" s="121"/>
      <c r="E603" s="121"/>
    </row>
    <row r="604" spans="1:5" ht="15" customHeight="1" x14ac:dyDescent="0.2">
      <c r="A604" s="64" t="s">
        <v>160</v>
      </c>
      <c r="B604" s="64"/>
      <c r="C604" s="64"/>
      <c r="D604" s="64"/>
      <c r="E604" s="64"/>
    </row>
    <row r="605" spans="1:5" ht="15" customHeight="1" x14ac:dyDescent="0.2">
      <c r="A605" s="64"/>
      <c r="B605" s="64"/>
      <c r="C605" s="64"/>
      <c r="D605" s="64"/>
      <c r="E605" s="64"/>
    </row>
    <row r="606" spans="1:5" ht="15" customHeight="1" x14ac:dyDescent="0.2">
      <c r="A606" s="64"/>
      <c r="B606" s="64"/>
      <c r="C606" s="64"/>
      <c r="D606" s="64"/>
      <c r="E606" s="64"/>
    </row>
    <row r="607" spans="1:5" ht="15" customHeight="1" x14ac:dyDescent="0.2">
      <c r="A607" s="64"/>
      <c r="B607" s="64"/>
      <c r="C607" s="64"/>
      <c r="D607" s="64"/>
      <c r="E607" s="64"/>
    </row>
    <row r="608" spans="1:5" ht="15" customHeight="1" x14ac:dyDescent="0.2">
      <c r="A608" s="64"/>
      <c r="B608" s="64"/>
      <c r="C608" s="64"/>
      <c r="D608" s="64"/>
      <c r="E608" s="64"/>
    </row>
    <row r="609" spans="1:5" ht="15" customHeight="1" x14ac:dyDescent="0.2">
      <c r="A609" s="64"/>
      <c r="B609" s="64"/>
      <c r="C609" s="64"/>
      <c r="D609" s="64"/>
      <c r="E609" s="64"/>
    </row>
    <row r="610" spans="1:5" ht="15" customHeight="1" x14ac:dyDescent="0.2">
      <c r="A610" s="64"/>
      <c r="B610" s="64"/>
      <c r="C610" s="64"/>
      <c r="D610" s="64"/>
      <c r="E610" s="64"/>
    </row>
    <row r="611" spans="1:5" ht="15" customHeight="1" x14ac:dyDescent="0.2"/>
    <row r="612" spans="1:5" ht="15" customHeight="1" x14ac:dyDescent="0.25">
      <c r="A612" s="34" t="s">
        <v>17</v>
      </c>
      <c r="B612" s="36"/>
      <c r="C612" s="36"/>
      <c r="D612" s="36"/>
      <c r="E612" s="36"/>
    </row>
    <row r="613" spans="1:5" ht="15" customHeight="1" x14ac:dyDescent="0.2">
      <c r="A613" s="37" t="s">
        <v>83</v>
      </c>
      <c r="B613" s="36"/>
      <c r="C613" s="36"/>
      <c r="D613" s="36"/>
      <c r="E613" s="38" t="s">
        <v>90</v>
      </c>
    </row>
    <row r="614" spans="1:5" ht="15" customHeight="1" x14ac:dyDescent="0.2">
      <c r="A614" s="147"/>
      <c r="B614" s="148"/>
      <c r="C614" s="36"/>
      <c r="D614" s="36"/>
      <c r="E614" s="40"/>
    </row>
    <row r="615" spans="1:5" ht="15" customHeight="1" x14ac:dyDescent="0.2">
      <c r="A615" s="57"/>
      <c r="B615" s="57"/>
      <c r="C615" s="41" t="s">
        <v>50</v>
      </c>
      <c r="D615" s="42" t="s">
        <v>57</v>
      </c>
      <c r="E615" s="43" t="s">
        <v>52</v>
      </c>
    </row>
    <row r="616" spans="1:5" ht="15" customHeight="1" x14ac:dyDescent="0.2">
      <c r="A616" s="129"/>
      <c r="B616" s="155"/>
      <c r="C616" s="109">
        <v>4357</v>
      </c>
      <c r="D616" s="61" t="s">
        <v>86</v>
      </c>
      <c r="E616" s="47">
        <v>-215495.5</v>
      </c>
    </row>
    <row r="617" spans="1:5" ht="15" customHeight="1" x14ac:dyDescent="0.2">
      <c r="A617" s="129"/>
      <c r="B617" s="155"/>
      <c r="C617" s="109">
        <v>6172</v>
      </c>
      <c r="D617" s="61" t="s">
        <v>58</v>
      </c>
      <c r="E617" s="47">
        <v>-159742.63</v>
      </c>
    </row>
    <row r="618" spans="1:5" ht="15" customHeight="1" x14ac:dyDescent="0.2">
      <c r="A618" s="129"/>
      <c r="B618" s="155"/>
      <c r="C618" s="109">
        <v>6172</v>
      </c>
      <c r="D618" s="111" t="s">
        <v>86</v>
      </c>
      <c r="E618" s="47">
        <v>-6180717.3200000003</v>
      </c>
    </row>
    <row r="619" spans="1:5" ht="15" customHeight="1" x14ac:dyDescent="0.2">
      <c r="A619" s="83"/>
      <c r="B619" s="155"/>
      <c r="C619" s="49" t="s">
        <v>54</v>
      </c>
      <c r="D619" s="50"/>
      <c r="E619" s="51">
        <f>SUM(E616:E618)</f>
        <v>-6555955.4500000002</v>
      </c>
    </row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66" t="s">
        <v>17</v>
      </c>
      <c r="B626" s="112"/>
      <c r="C626" s="67"/>
      <c r="D626" s="67"/>
      <c r="E626" s="67"/>
    </row>
    <row r="627" spans="1:5" ht="15" customHeight="1" x14ac:dyDescent="0.2">
      <c r="A627" s="91" t="s">
        <v>47</v>
      </c>
      <c r="B627" s="112"/>
      <c r="C627" s="67"/>
      <c r="D627" s="67"/>
      <c r="E627" s="68" t="s">
        <v>48</v>
      </c>
    </row>
    <row r="628" spans="1:5" ht="15" customHeight="1" x14ac:dyDescent="0.25">
      <c r="A628" s="78"/>
      <c r="B628" s="139"/>
      <c r="C628" s="67"/>
      <c r="D628" s="67"/>
      <c r="E628" s="92"/>
    </row>
    <row r="629" spans="1:5" ht="15" customHeight="1" x14ac:dyDescent="0.25">
      <c r="A629" s="78"/>
      <c r="B629" s="139"/>
      <c r="C629" s="43" t="s">
        <v>50</v>
      </c>
      <c r="D629" s="142" t="s">
        <v>57</v>
      </c>
      <c r="E629" s="43" t="s">
        <v>52</v>
      </c>
    </row>
    <row r="630" spans="1:5" ht="15" customHeight="1" x14ac:dyDescent="0.25">
      <c r="A630" s="78"/>
      <c r="B630" s="139"/>
      <c r="C630" s="85">
        <v>6409</v>
      </c>
      <c r="D630" s="61" t="s">
        <v>87</v>
      </c>
      <c r="E630" s="74">
        <v>6555955.4500000002</v>
      </c>
    </row>
    <row r="631" spans="1:5" ht="15" customHeight="1" x14ac:dyDescent="0.25">
      <c r="A631" s="76"/>
      <c r="B631" s="113"/>
      <c r="C631" s="87" t="s">
        <v>54</v>
      </c>
      <c r="D631" s="88"/>
      <c r="E631" s="89">
        <f>SUM(E630:E630)</f>
        <v>6555955.4500000002</v>
      </c>
    </row>
    <row r="632" spans="1:5" ht="15" customHeight="1" x14ac:dyDescent="0.25">
      <c r="A632" s="76"/>
    </row>
    <row r="633" spans="1:5" ht="15" customHeight="1" x14ac:dyDescent="0.25">
      <c r="A633" s="76"/>
    </row>
    <row r="634" spans="1:5" ht="15" customHeight="1" x14ac:dyDescent="0.25">
      <c r="A634" s="76" t="s">
        <v>161</v>
      </c>
    </row>
    <row r="635" spans="1:5" ht="15" customHeight="1" x14ac:dyDescent="0.2">
      <c r="A635" s="30" t="s">
        <v>110</v>
      </c>
      <c r="B635" s="30"/>
      <c r="C635" s="30"/>
      <c r="D635" s="30"/>
      <c r="E635" s="30"/>
    </row>
    <row r="636" spans="1:5" ht="15" customHeight="1" x14ac:dyDescent="0.2">
      <c r="A636" s="64" t="s">
        <v>162</v>
      </c>
      <c r="B636" s="64"/>
      <c r="C636" s="64"/>
      <c r="D636" s="64"/>
      <c r="E636" s="64"/>
    </row>
    <row r="637" spans="1:5" ht="15" customHeight="1" x14ac:dyDescent="0.2">
      <c r="A637" s="64"/>
      <c r="B637" s="64"/>
      <c r="C637" s="64"/>
      <c r="D637" s="64"/>
      <c r="E637" s="64"/>
    </row>
    <row r="638" spans="1:5" ht="15" customHeight="1" x14ac:dyDescent="0.2">
      <c r="A638" s="64"/>
      <c r="B638" s="64"/>
      <c r="C638" s="64"/>
      <c r="D638" s="64"/>
      <c r="E638" s="64"/>
    </row>
    <row r="639" spans="1:5" ht="15" customHeight="1" x14ac:dyDescent="0.2">
      <c r="A639" s="64"/>
      <c r="B639" s="64"/>
      <c r="C639" s="64"/>
      <c r="D639" s="64"/>
      <c r="E639" s="64"/>
    </row>
    <row r="640" spans="1:5" ht="15" customHeight="1" x14ac:dyDescent="0.2">
      <c r="A640" s="64"/>
      <c r="B640" s="64"/>
      <c r="C640" s="64"/>
      <c r="D640" s="64"/>
      <c r="E640" s="64"/>
    </row>
    <row r="641" spans="1:5" ht="15" customHeight="1" x14ac:dyDescent="0.2">
      <c r="A641" s="64"/>
      <c r="B641" s="64"/>
      <c r="C641" s="64"/>
      <c r="D641" s="64"/>
      <c r="E641" s="64"/>
    </row>
    <row r="642" spans="1:5" ht="15" customHeight="1" x14ac:dyDescent="0.2">
      <c r="A642" s="90"/>
      <c r="B642" s="90"/>
      <c r="C642" s="90"/>
      <c r="D642" s="90"/>
      <c r="E642" s="90"/>
    </row>
    <row r="643" spans="1:5" ht="15" customHeight="1" x14ac:dyDescent="0.25">
      <c r="A643" s="66" t="s">
        <v>1</v>
      </c>
      <c r="B643" s="67"/>
      <c r="C643" s="67"/>
      <c r="D643" s="67"/>
      <c r="E643" s="67"/>
    </row>
    <row r="644" spans="1:5" ht="15" customHeight="1" x14ac:dyDescent="0.2">
      <c r="A644" s="91" t="s">
        <v>83</v>
      </c>
      <c r="B644" s="67"/>
      <c r="C644" s="67"/>
      <c r="D644" s="67"/>
      <c r="E644" s="68" t="s">
        <v>90</v>
      </c>
    </row>
    <row r="645" spans="1:5" ht="15" customHeight="1" x14ac:dyDescent="0.25">
      <c r="A645" s="78"/>
      <c r="B645" s="66"/>
      <c r="C645" s="67"/>
      <c r="D645" s="67"/>
      <c r="E645" s="92"/>
    </row>
    <row r="646" spans="1:5" ht="15" customHeight="1" x14ac:dyDescent="0.2">
      <c r="B646" s="43" t="s">
        <v>49</v>
      </c>
      <c r="C646" s="43" t="s">
        <v>50</v>
      </c>
      <c r="D646" s="93" t="s">
        <v>51</v>
      </c>
      <c r="E646" s="152" t="s">
        <v>52</v>
      </c>
    </row>
    <row r="647" spans="1:5" ht="15" customHeight="1" x14ac:dyDescent="0.2">
      <c r="B647" s="107">
        <v>36513899</v>
      </c>
      <c r="C647" s="72"/>
      <c r="D647" s="99" t="s">
        <v>74</v>
      </c>
      <c r="E647" s="74">
        <v>-2287300</v>
      </c>
    </row>
    <row r="648" spans="1:5" ht="15" customHeight="1" x14ac:dyDescent="0.2">
      <c r="B648" s="107">
        <v>36113899</v>
      </c>
      <c r="C648" s="72"/>
      <c r="D648" s="99" t="s">
        <v>74</v>
      </c>
      <c r="E648" s="74">
        <v>-403900</v>
      </c>
    </row>
    <row r="649" spans="1:5" ht="15" customHeight="1" x14ac:dyDescent="0.2">
      <c r="B649" s="95"/>
      <c r="C649" s="87" t="s">
        <v>54</v>
      </c>
      <c r="D649" s="96"/>
      <c r="E649" s="97">
        <f>SUM(E647:E648)</f>
        <v>-2691200</v>
      </c>
    </row>
    <row r="650" spans="1:5" ht="15" customHeight="1" x14ac:dyDescent="0.25">
      <c r="A650" s="76"/>
      <c r="B650" s="77"/>
      <c r="C650" s="77"/>
      <c r="D650" s="77"/>
      <c r="E650" s="77"/>
    </row>
    <row r="651" spans="1:5" ht="15" customHeight="1" x14ac:dyDescent="0.25">
      <c r="A651" s="66" t="s">
        <v>17</v>
      </c>
      <c r="B651" s="67"/>
      <c r="C651" s="67"/>
      <c r="D651" s="69"/>
      <c r="E651" s="69"/>
    </row>
    <row r="652" spans="1:5" ht="15" customHeight="1" x14ac:dyDescent="0.2">
      <c r="A652" s="91" t="s">
        <v>163</v>
      </c>
      <c r="B652" s="67"/>
      <c r="C652" s="67"/>
      <c r="D652" s="67"/>
      <c r="E652" s="68" t="s">
        <v>90</v>
      </c>
    </row>
    <row r="653" spans="1:5" ht="15" customHeight="1" x14ac:dyDescent="0.2">
      <c r="A653" s="78"/>
      <c r="B653" s="79"/>
      <c r="C653" s="67"/>
      <c r="D653" s="78"/>
      <c r="E653" s="80"/>
    </row>
    <row r="654" spans="1:5" ht="15" customHeight="1" x14ac:dyDescent="0.2">
      <c r="A654" s="81"/>
      <c r="B654" s="81"/>
      <c r="C654" s="43" t="s">
        <v>50</v>
      </c>
      <c r="D654" s="142" t="s">
        <v>57</v>
      </c>
      <c r="E654" s="43" t="s">
        <v>52</v>
      </c>
    </row>
    <row r="655" spans="1:5" ht="15" customHeight="1" x14ac:dyDescent="0.2">
      <c r="A655" s="129"/>
      <c r="B655" s="127"/>
      <c r="C655" s="85">
        <v>4357</v>
      </c>
      <c r="D655" s="111" t="s">
        <v>86</v>
      </c>
      <c r="E655" s="74">
        <v>-2691200</v>
      </c>
    </row>
    <row r="656" spans="1:5" ht="15" customHeight="1" x14ac:dyDescent="0.2">
      <c r="A656" s="117"/>
      <c r="B656" s="67"/>
      <c r="C656" s="87" t="s">
        <v>54</v>
      </c>
      <c r="D656" s="88"/>
      <c r="E656" s="89">
        <f>SUM(E655)</f>
        <v>-2691200</v>
      </c>
    </row>
    <row r="657" spans="1:5" ht="15" customHeight="1" x14ac:dyDescent="0.25">
      <c r="A657" s="76"/>
    </row>
    <row r="658" spans="1:5" ht="15" customHeight="1" x14ac:dyDescent="0.25">
      <c r="A658" s="76"/>
    </row>
    <row r="659" spans="1:5" ht="15" customHeight="1" x14ac:dyDescent="0.25">
      <c r="A659" s="76" t="s">
        <v>164</v>
      </c>
    </row>
    <row r="660" spans="1:5" ht="15" customHeight="1" x14ac:dyDescent="0.2">
      <c r="A660" s="30" t="s">
        <v>110</v>
      </c>
      <c r="B660" s="30"/>
      <c r="C660" s="30"/>
      <c r="D660" s="30"/>
      <c r="E660" s="30"/>
    </row>
    <row r="661" spans="1:5" ht="15" customHeight="1" x14ac:dyDescent="0.2">
      <c r="A661" s="64" t="s">
        <v>165</v>
      </c>
      <c r="B661" s="64"/>
      <c r="C661" s="64"/>
      <c r="D661" s="64"/>
      <c r="E661" s="64"/>
    </row>
    <row r="662" spans="1:5" ht="15" customHeight="1" x14ac:dyDescent="0.2">
      <c r="A662" s="64"/>
      <c r="B662" s="64"/>
      <c r="C662" s="64"/>
      <c r="D662" s="64"/>
      <c r="E662" s="64"/>
    </row>
    <row r="663" spans="1:5" ht="15" customHeight="1" x14ac:dyDescent="0.2">
      <c r="A663" s="64"/>
      <c r="B663" s="64"/>
      <c r="C663" s="64"/>
      <c r="D663" s="64"/>
      <c r="E663" s="64"/>
    </row>
    <row r="664" spans="1:5" ht="15" customHeight="1" x14ac:dyDescent="0.2">
      <c r="A664" s="64"/>
      <c r="B664" s="64"/>
      <c r="C664" s="64"/>
      <c r="D664" s="64"/>
      <c r="E664" s="64"/>
    </row>
    <row r="665" spans="1:5" ht="15" customHeight="1" x14ac:dyDescent="0.2">
      <c r="A665" s="64"/>
      <c r="B665" s="64"/>
      <c r="C665" s="64"/>
      <c r="D665" s="64"/>
      <c r="E665" s="64"/>
    </row>
    <row r="666" spans="1:5" ht="15" customHeight="1" x14ac:dyDescent="0.2">
      <c r="A666" s="64"/>
      <c r="B666" s="64"/>
      <c r="C666" s="64"/>
      <c r="D666" s="64"/>
      <c r="E666" s="64"/>
    </row>
    <row r="667" spans="1:5" ht="15" customHeight="1" x14ac:dyDescent="0.2">
      <c r="A667" s="64"/>
      <c r="B667" s="64"/>
      <c r="C667" s="64"/>
      <c r="D667" s="64"/>
      <c r="E667" s="64"/>
    </row>
    <row r="668" spans="1:5" ht="15" customHeight="1" x14ac:dyDescent="0.2">
      <c r="A668" s="64"/>
      <c r="B668" s="64"/>
      <c r="C668" s="64"/>
      <c r="D668" s="64"/>
      <c r="E668" s="64"/>
    </row>
    <row r="669" spans="1:5" ht="15" customHeight="1" x14ac:dyDescent="0.2">
      <c r="A669" s="90"/>
      <c r="B669" s="156"/>
      <c r="C669" s="90"/>
      <c r="D669" s="90"/>
      <c r="E669" s="90"/>
    </row>
    <row r="670" spans="1:5" ht="15" customHeight="1" x14ac:dyDescent="0.25">
      <c r="A670" s="66" t="s">
        <v>1</v>
      </c>
      <c r="B670" s="112"/>
      <c r="C670" s="67"/>
      <c r="D670" s="67"/>
      <c r="E670" s="67"/>
    </row>
    <row r="671" spans="1:5" ht="15" customHeight="1" x14ac:dyDescent="0.2">
      <c r="A671" s="91" t="s">
        <v>67</v>
      </c>
      <c r="B671" s="112"/>
      <c r="C671" s="67"/>
      <c r="D671" s="67"/>
      <c r="E671" s="68" t="s">
        <v>68</v>
      </c>
    </row>
    <row r="672" spans="1:5" ht="15" customHeight="1" x14ac:dyDescent="0.25">
      <c r="A672" s="78"/>
      <c r="B672" s="139"/>
      <c r="C672" s="67"/>
      <c r="D672" s="67"/>
      <c r="E672" s="92"/>
    </row>
    <row r="673" spans="1:5" ht="15" customHeight="1" x14ac:dyDescent="0.2">
      <c r="B673" s="43" t="s">
        <v>49</v>
      </c>
      <c r="C673" s="43" t="s">
        <v>50</v>
      </c>
      <c r="D673" s="93" t="s">
        <v>51</v>
      </c>
      <c r="E673" s="43" t="s">
        <v>52</v>
      </c>
    </row>
    <row r="674" spans="1:5" ht="15" customHeight="1" x14ac:dyDescent="0.2">
      <c r="B674" s="94">
        <v>33040</v>
      </c>
      <c r="C674" s="72"/>
      <c r="D674" s="73" t="s">
        <v>69</v>
      </c>
      <c r="E674" s="74">
        <v>-24000</v>
      </c>
    </row>
    <row r="675" spans="1:5" ht="15" customHeight="1" x14ac:dyDescent="0.2">
      <c r="B675" s="95"/>
      <c r="C675" s="87" t="s">
        <v>54</v>
      </c>
      <c r="D675" s="96"/>
      <c r="E675" s="97">
        <f>SUM(E674:E674)</f>
        <v>-24000</v>
      </c>
    </row>
    <row r="676" spans="1:5" ht="15" customHeight="1" x14ac:dyDescent="0.25">
      <c r="A676" s="76"/>
      <c r="B676" s="157"/>
      <c r="C676" s="77"/>
      <c r="D676" s="77"/>
      <c r="E676" s="77"/>
    </row>
    <row r="677" spans="1:5" ht="15" customHeight="1" x14ac:dyDescent="0.25">
      <c r="A677" s="76"/>
      <c r="B677" s="157"/>
      <c r="C677" s="77"/>
      <c r="D677" s="77"/>
      <c r="E677" s="77"/>
    </row>
    <row r="678" spans="1:5" ht="15" customHeight="1" x14ac:dyDescent="0.25">
      <c r="A678" s="34" t="s">
        <v>17</v>
      </c>
      <c r="B678" s="35"/>
      <c r="C678" s="36"/>
      <c r="D678" s="36"/>
      <c r="E678" s="69"/>
    </row>
    <row r="679" spans="1:5" ht="15" customHeight="1" x14ac:dyDescent="0.2">
      <c r="A679" s="37" t="s">
        <v>67</v>
      </c>
      <c r="B679" s="35"/>
      <c r="C679" s="36"/>
      <c r="D679" s="36"/>
      <c r="E679" s="38" t="s">
        <v>68</v>
      </c>
    </row>
    <row r="680" spans="1:5" ht="15" customHeight="1" x14ac:dyDescent="0.2">
      <c r="A680" s="37"/>
      <c r="B680" s="35"/>
      <c r="C680" s="36"/>
      <c r="D680" s="36"/>
      <c r="E680" s="38"/>
    </row>
    <row r="681" spans="1:5" ht="15" customHeight="1" x14ac:dyDescent="0.2">
      <c r="B681" s="43" t="s">
        <v>49</v>
      </c>
      <c r="C681" s="43" t="s">
        <v>50</v>
      </c>
      <c r="D681" s="93" t="s">
        <v>51</v>
      </c>
      <c r="E681" s="43" t="s">
        <v>52</v>
      </c>
    </row>
    <row r="682" spans="1:5" ht="15" customHeight="1" x14ac:dyDescent="0.2">
      <c r="B682" s="94">
        <v>33040</v>
      </c>
      <c r="C682" s="85"/>
      <c r="D682" s="158" t="s">
        <v>115</v>
      </c>
      <c r="E682" s="159">
        <v>-24000</v>
      </c>
    </row>
    <row r="683" spans="1:5" ht="15" customHeight="1" x14ac:dyDescent="0.2">
      <c r="B683" s="95"/>
      <c r="C683" s="87" t="s">
        <v>54</v>
      </c>
      <c r="D683" s="96"/>
      <c r="E683" s="97">
        <f>SUM(E682)</f>
        <v>-24000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76" t="s">
        <v>166</v>
      </c>
    </row>
    <row r="687" spans="1:5" ht="15" customHeight="1" x14ac:dyDescent="0.2">
      <c r="A687" s="30" t="s">
        <v>110</v>
      </c>
      <c r="B687" s="30"/>
      <c r="C687" s="30"/>
      <c r="D687" s="30"/>
      <c r="E687" s="30"/>
    </row>
    <row r="688" spans="1:5" ht="15" customHeight="1" x14ac:dyDescent="0.2">
      <c r="A688" s="64" t="s">
        <v>167</v>
      </c>
      <c r="B688" s="64"/>
      <c r="C688" s="64"/>
      <c r="D688" s="64"/>
      <c r="E688" s="64"/>
    </row>
    <row r="689" spans="1:5" ht="15" customHeight="1" x14ac:dyDescent="0.2">
      <c r="A689" s="64"/>
      <c r="B689" s="64"/>
      <c r="C689" s="64"/>
      <c r="D689" s="64"/>
      <c r="E689" s="64"/>
    </row>
    <row r="690" spans="1:5" ht="15" customHeight="1" x14ac:dyDescent="0.2">
      <c r="A690" s="64"/>
      <c r="B690" s="64"/>
      <c r="C690" s="64"/>
      <c r="D690" s="64"/>
      <c r="E690" s="64"/>
    </row>
    <row r="691" spans="1:5" ht="15" customHeight="1" x14ac:dyDescent="0.2">
      <c r="A691" s="64"/>
      <c r="B691" s="64"/>
      <c r="C691" s="64"/>
      <c r="D691" s="64"/>
      <c r="E691" s="64"/>
    </row>
    <row r="692" spans="1:5" ht="15" customHeight="1" x14ac:dyDescent="0.2">
      <c r="A692" s="64"/>
      <c r="B692" s="64"/>
      <c r="C692" s="64"/>
      <c r="D692" s="64"/>
      <c r="E692" s="64"/>
    </row>
    <row r="693" spans="1:5" ht="15" customHeight="1" x14ac:dyDescent="0.2">
      <c r="A693" s="64"/>
      <c r="B693" s="64"/>
      <c r="C693" s="64"/>
      <c r="D693" s="64"/>
      <c r="E693" s="64"/>
    </row>
    <row r="694" spans="1:5" ht="15" customHeight="1" x14ac:dyDescent="0.2">
      <c r="A694" s="64"/>
      <c r="B694" s="64"/>
      <c r="C694" s="64"/>
      <c r="D694" s="64"/>
      <c r="E694" s="64"/>
    </row>
    <row r="695" spans="1:5" ht="15" customHeight="1" x14ac:dyDescent="0.2">
      <c r="A695" s="90"/>
      <c r="B695" s="90"/>
      <c r="C695" s="90"/>
      <c r="D695" s="90"/>
      <c r="E695" s="90"/>
    </row>
    <row r="696" spans="1:5" ht="15" customHeight="1" x14ac:dyDescent="0.25">
      <c r="A696" s="66" t="s">
        <v>1</v>
      </c>
      <c r="B696" s="67"/>
      <c r="C696" s="67"/>
      <c r="D696" s="67"/>
      <c r="E696" s="67"/>
    </row>
    <row r="697" spans="1:5" ht="15" customHeight="1" x14ac:dyDescent="0.2">
      <c r="A697" s="91" t="s">
        <v>67</v>
      </c>
      <c r="B697" s="67"/>
      <c r="C697" s="67"/>
      <c r="D697" s="67"/>
      <c r="E697" s="68" t="s">
        <v>68</v>
      </c>
    </row>
    <row r="698" spans="1:5" ht="15" customHeight="1" x14ac:dyDescent="0.25">
      <c r="A698" s="78"/>
      <c r="B698" s="66"/>
      <c r="C698" s="67"/>
      <c r="D698" s="67"/>
      <c r="E698" s="92"/>
    </row>
    <row r="699" spans="1:5" ht="15" customHeight="1" x14ac:dyDescent="0.2">
      <c r="B699" s="43" t="s">
        <v>49</v>
      </c>
      <c r="C699" s="43" t="s">
        <v>50</v>
      </c>
      <c r="D699" s="93" t="s">
        <v>51</v>
      </c>
      <c r="E699" s="43" t="s">
        <v>52</v>
      </c>
    </row>
    <row r="700" spans="1:5" ht="15" customHeight="1" x14ac:dyDescent="0.2">
      <c r="B700" s="94">
        <v>33024</v>
      </c>
      <c r="C700" s="72"/>
      <c r="D700" s="73" t="s">
        <v>69</v>
      </c>
      <c r="E700" s="74">
        <v>-29345.200000000001</v>
      </c>
    </row>
    <row r="701" spans="1:5" ht="15" customHeight="1" x14ac:dyDescent="0.2">
      <c r="B701" s="95"/>
      <c r="C701" s="87" t="s">
        <v>54</v>
      </c>
      <c r="D701" s="96"/>
      <c r="E701" s="97">
        <f>SUM(E700:E700)</f>
        <v>-29345.200000000001</v>
      </c>
    </row>
    <row r="702" spans="1:5" ht="15" customHeight="1" x14ac:dyDescent="0.25">
      <c r="A702" s="76"/>
      <c r="B702" s="77"/>
      <c r="C702" s="77"/>
      <c r="D702" s="77"/>
      <c r="E702" s="77"/>
    </row>
    <row r="703" spans="1:5" ht="15" customHeight="1" x14ac:dyDescent="0.25">
      <c r="A703" s="66" t="s">
        <v>17</v>
      </c>
      <c r="B703" s="67"/>
      <c r="C703" s="67"/>
      <c r="D703" s="67"/>
      <c r="E703" s="78"/>
    </row>
    <row r="704" spans="1:5" ht="15" customHeight="1" x14ac:dyDescent="0.2">
      <c r="A704" s="91" t="s">
        <v>67</v>
      </c>
      <c r="B704" s="67"/>
      <c r="C704" s="67"/>
      <c r="D704" s="67"/>
      <c r="E704" s="68" t="s">
        <v>68</v>
      </c>
    </row>
    <row r="705" spans="1:5" ht="15" customHeight="1" x14ac:dyDescent="0.2">
      <c r="A705" s="78"/>
      <c r="B705" s="79"/>
      <c r="C705" s="67"/>
      <c r="D705" s="77"/>
      <c r="E705" s="80"/>
    </row>
    <row r="706" spans="1:5" ht="15" customHeight="1" x14ac:dyDescent="0.2">
      <c r="B706" s="81"/>
      <c r="C706" s="43" t="s">
        <v>50</v>
      </c>
      <c r="D706" s="58" t="s">
        <v>57</v>
      </c>
      <c r="E706" s="43" t="s">
        <v>52</v>
      </c>
    </row>
    <row r="707" spans="1:5" ht="15" customHeight="1" x14ac:dyDescent="0.2">
      <c r="B707" s="86"/>
      <c r="C707" s="160">
        <v>3113</v>
      </c>
      <c r="D707" s="99" t="s">
        <v>70</v>
      </c>
      <c r="E707" s="161">
        <v>-29345.200000000001</v>
      </c>
    </row>
    <row r="708" spans="1:5" ht="15" customHeight="1" x14ac:dyDescent="0.2">
      <c r="B708" s="117"/>
      <c r="C708" s="87" t="s">
        <v>54</v>
      </c>
      <c r="D708" s="88"/>
      <c r="E708" s="89">
        <f>SUM(E707:E707)</f>
        <v>-29345.200000000001</v>
      </c>
    </row>
    <row r="709" spans="1:5" ht="15" customHeight="1" x14ac:dyDescent="0.2">
      <c r="B709" s="117"/>
      <c r="C709" s="162"/>
      <c r="D709" s="163"/>
      <c r="E709" s="164"/>
    </row>
    <row r="710" spans="1:5" ht="15" customHeight="1" x14ac:dyDescent="0.2"/>
    <row r="711" spans="1:5" ht="15" customHeight="1" x14ac:dyDescent="0.25">
      <c r="A711" s="76" t="s">
        <v>168</v>
      </c>
    </row>
    <row r="712" spans="1:5" ht="15" customHeight="1" x14ac:dyDescent="0.2">
      <c r="A712" s="30" t="s">
        <v>110</v>
      </c>
      <c r="B712" s="30"/>
      <c r="C712" s="30"/>
      <c r="D712" s="30"/>
      <c r="E712" s="30"/>
    </row>
    <row r="713" spans="1:5" ht="15" customHeight="1" x14ac:dyDescent="0.2">
      <c r="A713" s="64" t="s">
        <v>169</v>
      </c>
      <c r="B713" s="64"/>
      <c r="C713" s="64"/>
      <c r="D713" s="64"/>
      <c r="E713" s="64"/>
    </row>
    <row r="714" spans="1:5" ht="15" customHeight="1" x14ac:dyDescent="0.2">
      <c r="A714" s="64"/>
      <c r="B714" s="64"/>
      <c r="C714" s="64"/>
      <c r="D714" s="64"/>
      <c r="E714" s="64"/>
    </row>
    <row r="715" spans="1:5" ht="15" customHeight="1" x14ac:dyDescent="0.2">
      <c r="A715" s="64"/>
      <c r="B715" s="64"/>
      <c r="C715" s="64"/>
      <c r="D715" s="64"/>
      <c r="E715" s="64"/>
    </row>
    <row r="716" spans="1:5" ht="15" customHeight="1" x14ac:dyDescent="0.2">
      <c r="A716" s="64"/>
      <c r="B716" s="64"/>
      <c r="C716" s="64"/>
      <c r="D716" s="64"/>
      <c r="E716" s="64"/>
    </row>
    <row r="717" spans="1:5" ht="15" customHeight="1" x14ac:dyDescent="0.2">
      <c r="A717" s="64"/>
      <c r="B717" s="64"/>
      <c r="C717" s="64"/>
      <c r="D717" s="64"/>
      <c r="E717" s="64"/>
    </row>
    <row r="718" spans="1:5" ht="15" customHeight="1" x14ac:dyDescent="0.2">
      <c r="A718" s="64"/>
      <c r="B718" s="64"/>
      <c r="C718" s="64"/>
      <c r="D718" s="64"/>
      <c r="E718" s="64"/>
    </row>
    <row r="719" spans="1:5" ht="15" customHeight="1" x14ac:dyDescent="0.2">
      <c r="A719" s="64"/>
      <c r="B719" s="64"/>
      <c r="C719" s="64"/>
      <c r="D719" s="64"/>
      <c r="E719" s="64"/>
    </row>
    <row r="720" spans="1:5" ht="15" customHeight="1" x14ac:dyDescent="0.2">
      <c r="A720" s="64"/>
      <c r="B720" s="64"/>
      <c r="C720" s="64"/>
      <c r="D720" s="64"/>
      <c r="E720" s="64"/>
    </row>
    <row r="721" spans="1:5" ht="15" customHeight="1" x14ac:dyDescent="0.2">
      <c r="A721" s="90"/>
      <c r="B721" s="90"/>
      <c r="C721" s="90"/>
      <c r="D721" s="90"/>
      <c r="E721" s="90"/>
    </row>
    <row r="722" spans="1:5" ht="15" customHeight="1" x14ac:dyDescent="0.25">
      <c r="A722" s="66" t="s">
        <v>1</v>
      </c>
      <c r="B722" s="67"/>
      <c r="C722" s="67"/>
      <c r="D722" s="67"/>
      <c r="E722" s="67"/>
    </row>
    <row r="723" spans="1:5" ht="15" customHeight="1" x14ac:dyDescent="0.2">
      <c r="A723" s="91" t="s">
        <v>67</v>
      </c>
      <c r="B723" s="67"/>
      <c r="C723" s="67"/>
      <c r="D723" s="67"/>
      <c r="E723" s="68" t="s">
        <v>68</v>
      </c>
    </row>
    <row r="724" spans="1:5" ht="15" customHeight="1" x14ac:dyDescent="0.25">
      <c r="A724" s="78"/>
      <c r="B724" s="66"/>
      <c r="C724" s="67"/>
      <c r="D724" s="67"/>
      <c r="E724" s="92"/>
    </row>
    <row r="725" spans="1:5" ht="15" customHeight="1" x14ac:dyDescent="0.2">
      <c r="B725" s="43" t="s">
        <v>49</v>
      </c>
      <c r="C725" s="43" t="s">
        <v>50</v>
      </c>
      <c r="D725" s="93" t="s">
        <v>51</v>
      </c>
      <c r="E725" s="43" t="s">
        <v>52</v>
      </c>
    </row>
    <row r="726" spans="1:5" ht="15" customHeight="1" x14ac:dyDescent="0.2">
      <c r="B726" s="94">
        <v>33435</v>
      </c>
      <c r="C726" s="72"/>
      <c r="D726" s="73" t="s">
        <v>69</v>
      </c>
      <c r="E726" s="74">
        <v>-14502</v>
      </c>
    </row>
    <row r="727" spans="1:5" ht="15" customHeight="1" x14ac:dyDescent="0.2">
      <c r="B727" s="95"/>
      <c r="C727" s="87" t="s">
        <v>54</v>
      </c>
      <c r="D727" s="96"/>
      <c r="E727" s="97">
        <f>SUM(E726:E726)</f>
        <v>-14502</v>
      </c>
    </row>
    <row r="728" spans="1:5" ht="15" customHeight="1" x14ac:dyDescent="0.25">
      <c r="A728" s="76"/>
      <c r="B728" s="77"/>
      <c r="C728" s="77"/>
      <c r="D728" s="77"/>
      <c r="E728" s="77"/>
    </row>
    <row r="729" spans="1:5" ht="15" customHeight="1" x14ac:dyDescent="0.25">
      <c r="A729" s="76"/>
      <c r="B729" s="77"/>
      <c r="C729" s="77"/>
      <c r="D729" s="77"/>
      <c r="E729" s="77"/>
    </row>
    <row r="730" spans="1:5" ht="15" customHeight="1" x14ac:dyDescent="0.25">
      <c r="A730" s="66" t="s">
        <v>17</v>
      </c>
      <c r="B730" s="67"/>
      <c r="C730" s="67"/>
      <c r="D730" s="67"/>
      <c r="E730" s="78"/>
    </row>
    <row r="731" spans="1:5" ht="15" customHeight="1" x14ac:dyDescent="0.2">
      <c r="A731" s="91" t="s">
        <v>67</v>
      </c>
      <c r="B731" s="67"/>
      <c r="C731" s="67"/>
      <c r="D731" s="67"/>
      <c r="E731" s="68" t="s">
        <v>68</v>
      </c>
    </row>
    <row r="732" spans="1:5" ht="15" customHeight="1" x14ac:dyDescent="0.2">
      <c r="A732" s="78"/>
      <c r="B732" s="79"/>
      <c r="C732" s="67"/>
      <c r="D732" s="77"/>
      <c r="E732" s="80"/>
    </row>
    <row r="733" spans="1:5" ht="15" customHeight="1" x14ac:dyDescent="0.2">
      <c r="B733" s="81"/>
      <c r="C733" s="43" t="s">
        <v>50</v>
      </c>
      <c r="D733" s="58" t="s">
        <v>57</v>
      </c>
      <c r="E733" s="43" t="s">
        <v>52</v>
      </c>
    </row>
    <row r="734" spans="1:5" ht="15" customHeight="1" x14ac:dyDescent="0.2">
      <c r="B734" s="86"/>
      <c r="C734" s="160">
        <v>3113</v>
      </c>
      <c r="D734" s="99" t="s">
        <v>70</v>
      </c>
      <c r="E734" s="161">
        <v>-14502</v>
      </c>
    </row>
    <row r="735" spans="1:5" ht="15" customHeight="1" x14ac:dyDescent="0.2">
      <c r="B735" s="117"/>
      <c r="C735" s="87" t="s">
        <v>54</v>
      </c>
      <c r="D735" s="88"/>
      <c r="E735" s="89">
        <f>SUM(E734:E734)</f>
        <v>-14502</v>
      </c>
    </row>
    <row r="736" spans="1:5" ht="15" customHeight="1" x14ac:dyDescent="0.2"/>
    <row r="737" spans="1:5" ht="15" customHeight="1" x14ac:dyDescent="0.2"/>
    <row r="738" spans="1:5" ht="15" customHeight="1" x14ac:dyDescent="0.25">
      <c r="A738" s="76" t="s">
        <v>170</v>
      </c>
    </row>
    <row r="739" spans="1:5" ht="15" customHeight="1" x14ac:dyDescent="0.2">
      <c r="A739" s="30" t="s">
        <v>110</v>
      </c>
      <c r="B739" s="30"/>
      <c r="C739" s="30"/>
      <c r="D739" s="30"/>
      <c r="E739" s="30"/>
    </row>
    <row r="740" spans="1:5" ht="15" customHeight="1" x14ac:dyDescent="0.2">
      <c r="A740" s="64" t="s">
        <v>171</v>
      </c>
      <c r="B740" s="64"/>
      <c r="C740" s="64"/>
      <c r="D740" s="64"/>
      <c r="E740" s="64"/>
    </row>
    <row r="741" spans="1:5" ht="15" customHeight="1" x14ac:dyDescent="0.2">
      <c r="A741" s="64"/>
      <c r="B741" s="64"/>
      <c r="C741" s="64"/>
      <c r="D741" s="64"/>
      <c r="E741" s="64"/>
    </row>
    <row r="742" spans="1:5" ht="15" customHeight="1" x14ac:dyDescent="0.2">
      <c r="A742" s="64"/>
      <c r="B742" s="64"/>
      <c r="C742" s="64"/>
      <c r="D742" s="64"/>
      <c r="E742" s="64"/>
    </row>
    <row r="743" spans="1:5" ht="15" customHeight="1" x14ac:dyDescent="0.2">
      <c r="A743" s="64"/>
      <c r="B743" s="64"/>
      <c r="C743" s="64"/>
      <c r="D743" s="64"/>
      <c r="E743" s="64"/>
    </row>
    <row r="744" spans="1:5" ht="15" customHeight="1" x14ac:dyDescent="0.2">
      <c r="A744" s="64"/>
      <c r="B744" s="64"/>
      <c r="C744" s="64"/>
      <c r="D744" s="64"/>
      <c r="E744" s="64"/>
    </row>
    <row r="745" spans="1:5" ht="15" customHeight="1" x14ac:dyDescent="0.2">
      <c r="A745" s="64"/>
      <c r="B745" s="64"/>
      <c r="C745" s="64"/>
      <c r="D745" s="64"/>
      <c r="E745" s="64"/>
    </row>
    <row r="746" spans="1:5" ht="15" customHeight="1" x14ac:dyDescent="0.2">
      <c r="A746" s="64"/>
      <c r="B746" s="64"/>
      <c r="C746" s="64"/>
      <c r="D746" s="64"/>
      <c r="E746" s="64"/>
    </row>
    <row r="747" spans="1:5" ht="15" customHeight="1" x14ac:dyDescent="0.2">
      <c r="A747" s="90"/>
      <c r="B747" s="90"/>
      <c r="C747" s="90"/>
      <c r="D747" s="90"/>
      <c r="E747" s="90"/>
    </row>
    <row r="748" spans="1:5" ht="15" customHeight="1" x14ac:dyDescent="0.25">
      <c r="A748" s="66" t="s">
        <v>1</v>
      </c>
      <c r="B748" s="67"/>
      <c r="C748" s="67"/>
      <c r="D748" s="67"/>
      <c r="E748" s="67"/>
    </row>
    <row r="749" spans="1:5" ht="15" customHeight="1" x14ac:dyDescent="0.2">
      <c r="A749" s="91" t="s">
        <v>67</v>
      </c>
      <c r="B749" s="67"/>
      <c r="C749" s="67"/>
      <c r="D749" s="67"/>
      <c r="E749" s="68" t="s">
        <v>68</v>
      </c>
    </row>
    <row r="750" spans="1:5" ht="15" customHeight="1" x14ac:dyDescent="0.25">
      <c r="A750" s="78"/>
      <c r="B750" s="66"/>
      <c r="C750" s="67"/>
      <c r="D750" s="67"/>
      <c r="E750" s="92"/>
    </row>
    <row r="751" spans="1:5" ht="15" customHeight="1" x14ac:dyDescent="0.2">
      <c r="B751" s="43" t="s">
        <v>49</v>
      </c>
      <c r="C751" s="43" t="s">
        <v>50</v>
      </c>
      <c r="D751" s="93" t="s">
        <v>51</v>
      </c>
      <c r="E751" s="43" t="s">
        <v>52</v>
      </c>
    </row>
    <row r="752" spans="1:5" ht="15" customHeight="1" x14ac:dyDescent="0.2">
      <c r="B752" s="94">
        <v>33025</v>
      </c>
      <c r="C752" s="72"/>
      <c r="D752" s="73" t="s">
        <v>69</v>
      </c>
      <c r="E752" s="74">
        <v>-5843</v>
      </c>
    </row>
    <row r="753" spans="1:5" ht="15" customHeight="1" x14ac:dyDescent="0.2">
      <c r="B753" s="95"/>
      <c r="C753" s="87" t="s">
        <v>54</v>
      </c>
      <c r="D753" s="96"/>
      <c r="E753" s="97">
        <f>SUM(E752:E752)</f>
        <v>-5843</v>
      </c>
    </row>
    <row r="754" spans="1:5" ht="15" customHeight="1" x14ac:dyDescent="0.25">
      <c r="A754" s="76"/>
      <c r="B754" s="77"/>
      <c r="C754" s="77"/>
      <c r="D754" s="77"/>
      <c r="E754" s="77"/>
    </row>
    <row r="755" spans="1:5" ht="15" customHeight="1" x14ac:dyDescent="0.25">
      <c r="A755" s="66" t="s">
        <v>17</v>
      </c>
      <c r="B755" s="67"/>
      <c r="C755" s="67"/>
      <c r="D755" s="67"/>
      <c r="E755" s="78"/>
    </row>
    <row r="756" spans="1:5" ht="15" customHeight="1" x14ac:dyDescent="0.2">
      <c r="A756" s="91" t="s">
        <v>67</v>
      </c>
      <c r="B756" s="67"/>
      <c r="C756" s="67"/>
      <c r="D756" s="67"/>
      <c r="E756" s="68" t="s">
        <v>68</v>
      </c>
    </row>
    <row r="757" spans="1:5" ht="15" customHeight="1" x14ac:dyDescent="0.25">
      <c r="A757" s="78"/>
      <c r="B757" s="66"/>
      <c r="C757" s="67"/>
      <c r="D757" s="67"/>
      <c r="E757" s="92"/>
    </row>
    <row r="758" spans="1:5" ht="15" customHeight="1" x14ac:dyDescent="0.2">
      <c r="C758" s="41" t="s">
        <v>50</v>
      </c>
      <c r="D758" s="42" t="s">
        <v>57</v>
      </c>
      <c r="E758" s="70" t="s">
        <v>52</v>
      </c>
    </row>
    <row r="759" spans="1:5" ht="15" customHeight="1" x14ac:dyDescent="0.2">
      <c r="C759" s="109">
        <v>3114</v>
      </c>
      <c r="D759" s="99" t="s">
        <v>70</v>
      </c>
      <c r="E759" s="124">
        <v>-5843</v>
      </c>
    </row>
    <row r="760" spans="1:5" ht="15" customHeight="1" x14ac:dyDescent="0.2">
      <c r="C760" s="49" t="s">
        <v>54</v>
      </c>
      <c r="D760" s="50"/>
      <c r="E760" s="51">
        <f>SUM(E759:E759)</f>
        <v>-5843</v>
      </c>
    </row>
    <row r="761" spans="1:5" ht="15" customHeight="1" x14ac:dyDescent="0.2"/>
    <row r="762" spans="1:5" ht="15" customHeight="1" x14ac:dyDescent="0.2"/>
    <row r="763" spans="1:5" ht="15" customHeight="1" x14ac:dyDescent="0.25">
      <c r="A763" s="76" t="s">
        <v>172</v>
      </c>
    </row>
    <row r="764" spans="1:5" ht="15" customHeight="1" x14ac:dyDescent="0.2">
      <c r="A764" s="30" t="s">
        <v>110</v>
      </c>
      <c r="B764" s="30"/>
      <c r="C764" s="30"/>
      <c r="D764" s="30"/>
      <c r="E764" s="30"/>
    </row>
    <row r="765" spans="1:5" ht="15" customHeight="1" x14ac:dyDescent="0.2">
      <c r="A765" s="64" t="s">
        <v>173</v>
      </c>
      <c r="B765" s="64"/>
      <c r="C765" s="64"/>
      <c r="D765" s="64"/>
      <c r="E765" s="64"/>
    </row>
    <row r="766" spans="1:5" ht="15" customHeight="1" x14ac:dyDescent="0.2">
      <c r="A766" s="64"/>
      <c r="B766" s="64"/>
      <c r="C766" s="64"/>
      <c r="D766" s="64"/>
      <c r="E766" s="64"/>
    </row>
    <row r="767" spans="1:5" ht="15" customHeight="1" x14ac:dyDescent="0.2">
      <c r="A767" s="64"/>
      <c r="B767" s="64"/>
      <c r="C767" s="64"/>
      <c r="D767" s="64"/>
      <c r="E767" s="64"/>
    </row>
    <row r="768" spans="1:5" ht="15" customHeight="1" x14ac:dyDescent="0.2">
      <c r="A768" s="64"/>
      <c r="B768" s="64"/>
      <c r="C768" s="64"/>
      <c r="D768" s="64"/>
      <c r="E768" s="64"/>
    </row>
    <row r="769" spans="1:5" ht="15" customHeight="1" x14ac:dyDescent="0.2">
      <c r="A769" s="64"/>
      <c r="B769" s="64"/>
      <c r="C769" s="64"/>
      <c r="D769" s="64"/>
      <c r="E769" s="64"/>
    </row>
    <row r="770" spans="1:5" ht="15" customHeight="1" x14ac:dyDescent="0.2">
      <c r="A770" s="64"/>
      <c r="B770" s="64"/>
      <c r="C770" s="64"/>
      <c r="D770" s="64"/>
      <c r="E770" s="64"/>
    </row>
    <row r="771" spans="1:5" ht="15" customHeight="1" x14ac:dyDescent="0.2">
      <c r="A771" s="64"/>
      <c r="B771" s="64"/>
      <c r="C771" s="64"/>
      <c r="D771" s="64"/>
      <c r="E771" s="64"/>
    </row>
    <row r="772" spans="1:5" ht="15" customHeight="1" x14ac:dyDescent="0.2">
      <c r="A772" s="90"/>
      <c r="B772" s="156"/>
      <c r="C772" s="90"/>
      <c r="D772" s="90"/>
      <c r="E772" s="90"/>
    </row>
    <row r="773" spans="1:5" ht="15" customHeight="1" x14ac:dyDescent="0.25">
      <c r="A773" s="66" t="s">
        <v>1</v>
      </c>
      <c r="B773" s="112"/>
      <c r="C773" s="67"/>
      <c r="D773" s="67"/>
      <c r="E773" s="67"/>
    </row>
    <row r="774" spans="1:5" ht="15" customHeight="1" x14ac:dyDescent="0.2">
      <c r="A774" s="91" t="s">
        <v>67</v>
      </c>
      <c r="B774" s="112"/>
      <c r="C774" s="67"/>
      <c r="D774" s="67"/>
      <c r="E774" s="68" t="s">
        <v>68</v>
      </c>
    </row>
    <row r="775" spans="1:5" ht="15" customHeight="1" x14ac:dyDescent="0.25">
      <c r="A775" s="78"/>
      <c r="B775" s="139"/>
      <c r="C775" s="67"/>
      <c r="D775" s="67"/>
      <c r="E775" s="92"/>
    </row>
    <row r="776" spans="1:5" ht="15" customHeight="1" x14ac:dyDescent="0.2">
      <c r="B776" s="43" t="s">
        <v>49</v>
      </c>
      <c r="C776" s="43" t="s">
        <v>50</v>
      </c>
      <c r="D776" s="93" t="s">
        <v>51</v>
      </c>
      <c r="E776" s="43" t="s">
        <v>52</v>
      </c>
    </row>
    <row r="777" spans="1:5" ht="15" customHeight="1" x14ac:dyDescent="0.2">
      <c r="B777" s="94">
        <v>33043</v>
      </c>
      <c r="C777" s="72"/>
      <c r="D777" s="73" t="s">
        <v>69</v>
      </c>
      <c r="E777" s="74">
        <v>-31000</v>
      </c>
    </row>
    <row r="778" spans="1:5" ht="15" customHeight="1" x14ac:dyDescent="0.2">
      <c r="B778" s="95"/>
      <c r="C778" s="87" t="s">
        <v>54</v>
      </c>
      <c r="D778" s="96"/>
      <c r="E778" s="97">
        <f>SUM(E777:E777)</f>
        <v>-31000</v>
      </c>
    </row>
    <row r="779" spans="1:5" ht="15" customHeight="1" x14ac:dyDescent="0.25">
      <c r="A779" s="76"/>
      <c r="B779" s="157"/>
      <c r="C779" s="77"/>
      <c r="D779" s="77"/>
      <c r="E779" s="77"/>
    </row>
    <row r="780" spans="1:5" ht="15" customHeight="1" x14ac:dyDescent="0.25">
      <c r="A780" s="76"/>
      <c r="B780" s="157"/>
      <c r="C780" s="77"/>
      <c r="D780" s="77"/>
      <c r="E780" s="77"/>
    </row>
    <row r="781" spans="1:5" ht="15" customHeight="1" x14ac:dyDescent="0.25">
      <c r="A781" s="76"/>
      <c r="B781" s="157"/>
      <c r="C781" s="77"/>
      <c r="D781" s="77"/>
      <c r="E781" s="77"/>
    </row>
    <row r="782" spans="1:5" ht="15" customHeight="1" x14ac:dyDescent="0.25">
      <c r="A782" s="34" t="s">
        <v>17</v>
      </c>
      <c r="B782" s="35"/>
      <c r="C782" s="36"/>
      <c r="D782" s="36"/>
      <c r="E782" s="69"/>
    </row>
    <row r="783" spans="1:5" ht="15" customHeight="1" x14ac:dyDescent="0.2">
      <c r="A783" s="37" t="s">
        <v>67</v>
      </c>
      <c r="B783" s="35"/>
      <c r="C783" s="36"/>
      <c r="D783" s="36"/>
      <c r="E783" s="38" t="s">
        <v>68</v>
      </c>
    </row>
    <row r="784" spans="1:5" ht="15" customHeight="1" x14ac:dyDescent="0.2">
      <c r="A784" s="37"/>
      <c r="B784" s="35"/>
      <c r="C784" s="36"/>
      <c r="D784" s="36"/>
      <c r="E784" s="38"/>
    </row>
    <row r="785" spans="1:5" ht="15" customHeight="1" x14ac:dyDescent="0.2">
      <c r="C785" s="41" t="s">
        <v>50</v>
      </c>
      <c r="D785" s="58" t="s">
        <v>57</v>
      </c>
      <c r="E785" s="70" t="s">
        <v>52</v>
      </c>
    </row>
    <row r="786" spans="1:5" ht="15" customHeight="1" x14ac:dyDescent="0.2">
      <c r="C786" s="109">
        <v>3113</v>
      </c>
      <c r="D786" s="99" t="s">
        <v>70</v>
      </c>
      <c r="E786" s="143">
        <v>-7000</v>
      </c>
    </row>
    <row r="787" spans="1:5" ht="15" customHeight="1" x14ac:dyDescent="0.2">
      <c r="C787" s="109">
        <v>3117</v>
      </c>
      <c r="D787" s="99" t="s">
        <v>70</v>
      </c>
      <c r="E787" s="143">
        <v>-24000</v>
      </c>
    </row>
    <row r="788" spans="1:5" ht="15" customHeight="1" x14ac:dyDescent="0.2">
      <c r="C788" s="49" t="s">
        <v>54</v>
      </c>
      <c r="D788" s="62"/>
      <c r="E788" s="63">
        <f>SUM(E786:E787)</f>
        <v>-31000</v>
      </c>
    </row>
    <row r="789" spans="1:5" ht="15" customHeight="1" x14ac:dyDescent="0.2"/>
    <row r="790" spans="1:5" ht="15" customHeight="1" x14ac:dyDescent="0.2"/>
    <row r="791" spans="1:5" ht="15" customHeight="1" x14ac:dyDescent="0.25">
      <c r="A791" s="76" t="s">
        <v>174</v>
      </c>
    </row>
    <row r="792" spans="1:5" ht="15" customHeight="1" x14ac:dyDescent="0.2">
      <c r="A792" s="30" t="s">
        <v>110</v>
      </c>
      <c r="B792" s="30"/>
      <c r="C792" s="30"/>
      <c r="D792" s="30"/>
      <c r="E792" s="30"/>
    </row>
    <row r="793" spans="1:5" ht="15" customHeight="1" x14ac:dyDescent="0.2">
      <c r="A793" s="64" t="s">
        <v>175</v>
      </c>
      <c r="B793" s="64"/>
      <c r="C793" s="64"/>
      <c r="D793" s="64"/>
      <c r="E793" s="64"/>
    </row>
    <row r="794" spans="1:5" ht="15" customHeight="1" x14ac:dyDescent="0.2">
      <c r="A794" s="64"/>
      <c r="B794" s="64"/>
      <c r="C794" s="64"/>
      <c r="D794" s="64"/>
      <c r="E794" s="64"/>
    </row>
    <row r="795" spans="1:5" ht="15" customHeight="1" x14ac:dyDescent="0.2">
      <c r="A795" s="64"/>
      <c r="B795" s="64"/>
      <c r="C795" s="64"/>
      <c r="D795" s="64"/>
      <c r="E795" s="64"/>
    </row>
    <row r="796" spans="1:5" ht="15" customHeight="1" x14ac:dyDescent="0.2">
      <c r="A796" s="64"/>
      <c r="B796" s="64"/>
      <c r="C796" s="64"/>
      <c r="D796" s="64"/>
      <c r="E796" s="64"/>
    </row>
    <row r="797" spans="1:5" ht="15" customHeight="1" x14ac:dyDescent="0.2">
      <c r="A797" s="64"/>
      <c r="B797" s="64"/>
      <c r="C797" s="64"/>
      <c r="D797" s="64"/>
      <c r="E797" s="64"/>
    </row>
    <row r="798" spans="1:5" ht="15" customHeight="1" x14ac:dyDescent="0.2">
      <c r="A798" s="64"/>
      <c r="B798" s="64"/>
      <c r="C798" s="64"/>
      <c r="D798" s="64"/>
      <c r="E798" s="64"/>
    </row>
    <row r="799" spans="1:5" ht="15" customHeight="1" x14ac:dyDescent="0.2">
      <c r="A799" s="64"/>
      <c r="B799" s="64"/>
      <c r="C799" s="64"/>
      <c r="D799" s="64"/>
      <c r="E799" s="64"/>
    </row>
    <row r="800" spans="1:5" ht="15" customHeight="1" x14ac:dyDescent="0.2"/>
    <row r="801" spans="1:5" ht="15" customHeight="1" x14ac:dyDescent="0.25">
      <c r="A801" s="66" t="s">
        <v>1</v>
      </c>
      <c r="B801" s="67"/>
      <c r="C801" s="67"/>
      <c r="D801" s="67"/>
      <c r="E801" s="67"/>
    </row>
    <row r="802" spans="1:5" ht="15" customHeight="1" x14ac:dyDescent="0.2">
      <c r="A802" s="91" t="s">
        <v>67</v>
      </c>
      <c r="B802" s="67"/>
      <c r="C802" s="67"/>
      <c r="D802" s="67"/>
      <c r="E802" s="68" t="s">
        <v>68</v>
      </c>
    </row>
    <row r="803" spans="1:5" ht="15" customHeight="1" x14ac:dyDescent="0.25">
      <c r="A803" s="78"/>
      <c r="B803" s="66"/>
      <c r="C803" s="67"/>
      <c r="D803" s="67"/>
      <c r="E803" s="92"/>
    </row>
    <row r="804" spans="1:5" ht="15" customHeight="1" x14ac:dyDescent="0.2">
      <c r="B804" s="43" t="s">
        <v>49</v>
      </c>
      <c r="C804" s="43" t="s">
        <v>50</v>
      </c>
      <c r="D804" s="93" t="s">
        <v>51</v>
      </c>
      <c r="E804" s="70" t="s">
        <v>52</v>
      </c>
    </row>
    <row r="805" spans="1:5" ht="15" customHeight="1" x14ac:dyDescent="0.2">
      <c r="B805" s="94">
        <v>33018</v>
      </c>
      <c r="C805" s="72"/>
      <c r="D805" s="73" t="s">
        <v>69</v>
      </c>
      <c r="E805" s="74">
        <v>-269965.81</v>
      </c>
    </row>
    <row r="806" spans="1:5" ht="15" customHeight="1" x14ac:dyDescent="0.2">
      <c r="B806" s="95"/>
      <c r="C806" s="87" t="s">
        <v>54</v>
      </c>
      <c r="D806" s="96"/>
      <c r="E806" s="97">
        <f>SUM(E805:E805)</f>
        <v>-269965.81</v>
      </c>
    </row>
    <row r="807" spans="1:5" ht="15" customHeight="1" x14ac:dyDescent="0.25">
      <c r="A807" s="76"/>
      <c r="B807" s="77"/>
      <c r="C807" s="77"/>
      <c r="D807" s="77"/>
      <c r="E807" s="77"/>
    </row>
    <row r="808" spans="1:5" ht="15" customHeight="1" x14ac:dyDescent="0.25">
      <c r="A808" s="66" t="s">
        <v>17</v>
      </c>
      <c r="B808" s="67"/>
      <c r="C808" s="67"/>
      <c r="D808" s="67"/>
      <c r="E808" s="78"/>
    </row>
    <row r="809" spans="1:5" ht="15" customHeight="1" x14ac:dyDescent="0.2">
      <c r="A809" s="91" t="s">
        <v>67</v>
      </c>
      <c r="B809" s="67"/>
      <c r="C809" s="67"/>
      <c r="D809" s="67"/>
      <c r="E809" s="68" t="s">
        <v>68</v>
      </c>
    </row>
    <row r="810" spans="1:5" ht="15" customHeight="1" x14ac:dyDescent="0.2"/>
    <row r="811" spans="1:5" ht="15" customHeight="1" x14ac:dyDescent="0.2">
      <c r="B811" s="43" t="s">
        <v>49</v>
      </c>
      <c r="C811" s="43" t="s">
        <v>50</v>
      </c>
      <c r="D811" s="142" t="s">
        <v>51</v>
      </c>
      <c r="E811" s="43" t="s">
        <v>52</v>
      </c>
    </row>
    <row r="812" spans="1:5" ht="15" customHeight="1" x14ac:dyDescent="0.2">
      <c r="B812" s="94">
        <v>33018</v>
      </c>
      <c r="C812" s="72"/>
      <c r="D812" s="61" t="s">
        <v>115</v>
      </c>
      <c r="E812" s="161">
        <v>-102</v>
      </c>
    </row>
    <row r="813" spans="1:5" ht="15" customHeight="1" x14ac:dyDescent="0.2">
      <c r="A813" s="117"/>
      <c r="B813" s="120"/>
      <c r="C813" s="87" t="s">
        <v>54</v>
      </c>
      <c r="D813" s="88"/>
      <c r="E813" s="89">
        <f>SUM(E812:E812)</f>
        <v>-102</v>
      </c>
    </row>
    <row r="814" spans="1:5" ht="15" customHeight="1" x14ac:dyDescent="0.2"/>
    <row r="815" spans="1:5" ht="15" customHeight="1" x14ac:dyDescent="0.2">
      <c r="C815" s="41" t="s">
        <v>50</v>
      </c>
      <c r="D815" s="58" t="s">
        <v>57</v>
      </c>
      <c r="E815" s="70" t="s">
        <v>52</v>
      </c>
    </row>
    <row r="816" spans="1:5" ht="15" customHeight="1" x14ac:dyDescent="0.2">
      <c r="C816" s="109">
        <v>3111</v>
      </c>
      <c r="D816" s="99" t="s">
        <v>70</v>
      </c>
      <c r="E816" s="143">
        <v>-23421.919999999998</v>
      </c>
    </row>
    <row r="817" spans="1:7" ht="15" customHeight="1" x14ac:dyDescent="0.2">
      <c r="C817" s="109">
        <v>3113</v>
      </c>
      <c r="D817" s="99" t="s">
        <v>70</v>
      </c>
      <c r="E817" s="143">
        <v>-210910.73</v>
      </c>
    </row>
    <row r="818" spans="1:7" ht="15" customHeight="1" x14ac:dyDescent="0.2">
      <c r="C818" s="109">
        <v>3117</v>
      </c>
      <c r="D818" s="99" t="s">
        <v>70</v>
      </c>
      <c r="E818" s="143">
        <v>-35531.160000000003</v>
      </c>
    </row>
    <row r="819" spans="1:7" ht="15" customHeight="1" x14ac:dyDescent="0.2">
      <c r="C819" s="49" t="s">
        <v>54</v>
      </c>
      <c r="D819" s="62"/>
      <c r="E819" s="63">
        <f>SUM(E816:E818)</f>
        <v>-269863.81000000006</v>
      </c>
      <c r="G819" s="132">
        <f>SUM(E813,E819)</f>
        <v>-269965.81000000006</v>
      </c>
    </row>
    <row r="820" spans="1:7" ht="15" customHeight="1" x14ac:dyDescent="0.2"/>
    <row r="821" spans="1:7" ht="15" customHeight="1" x14ac:dyDescent="0.2"/>
    <row r="822" spans="1:7" ht="15" customHeight="1" x14ac:dyDescent="0.25">
      <c r="A822" s="76" t="s">
        <v>176</v>
      </c>
    </row>
    <row r="823" spans="1:7" ht="15" customHeight="1" x14ac:dyDescent="0.2">
      <c r="A823" s="30" t="s">
        <v>110</v>
      </c>
      <c r="B823" s="30"/>
      <c r="C823" s="30"/>
      <c r="D823" s="30"/>
      <c r="E823" s="30"/>
    </row>
    <row r="824" spans="1:7" ht="15" customHeight="1" x14ac:dyDescent="0.2">
      <c r="A824" s="64" t="s">
        <v>177</v>
      </c>
      <c r="B824" s="64"/>
      <c r="C824" s="64"/>
      <c r="D824" s="64"/>
      <c r="E824" s="64"/>
    </row>
    <row r="825" spans="1:7" ht="15" customHeight="1" x14ac:dyDescent="0.2">
      <c r="A825" s="64"/>
      <c r="B825" s="64"/>
      <c r="C825" s="64"/>
      <c r="D825" s="64"/>
      <c r="E825" s="64"/>
    </row>
    <row r="826" spans="1:7" ht="15" customHeight="1" x14ac:dyDescent="0.2">
      <c r="A826" s="64"/>
      <c r="B826" s="64"/>
      <c r="C826" s="64"/>
      <c r="D826" s="64"/>
      <c r="E826" s="64"/>
    </row>
    <row r="827" spans="1:7" ht="15" customHeight="1" x14ac:dyDescent="0.2">
      <c r="A827" s="64"/>
      <c r="B827" s="64"/>
      <c r="C827" s="64"/>
      <c r="D827" s="64"/>
      <c r="E827" s="64"/>
    </row>
    <row r="828" spans="1:7" ht="15" customHeight="1" x14ac:dyDescent="0.2">
      <c r="A828" s="64"/>
      <c r="B828" s="64"/>
      <c r="C828" s="64"/>
      <c r="D828" s="64"/>
      <c r="E828" s="64"/>
    </row>
    <row r="829" spans="1:7" ht="15" customHeight="1" x14ac:dyDescent="0.2">
      <c r="A829" s="64"/>
      <c r="B829" s="64"/>
      <c r="C829" s="64"/>
      <c r="D829" s="64"/>
      <c r="E829" s="64"/>
    </row>
    <row r="830" spans="1:7" ht="15" customHeight="1" x14ac:dyDescent="0.2">
      <c r="A830" s="64"/>
      <c r="B830" s="64"/>
      <c r="C830" s="64"/>
      <c r="D830" s="64"/>
      <c r="E830" s="64"/>
    </row>
    <row r="831" spans="1:7" ht="15" customHeight="1" x14ac:dyDescent="0.2">
      <c r="A831" s="90"/>
      <c r="B831" s="156"/>
      <c r="C831" s="90"/>
      <c r="D831" s="90"/>
      <c r="E831" s="90"/>
    </row>
    <row r="832" spans="1:7" ht="15" customHeight="1" x14ac:dyDescent="0.2">
      <c r="A832" s="90"/>
      <c r="B832" s="156"/>
      <c r="C832" s="90"/>
      <c r="D832" s="90"/>
      <c r="E832" s="90"/>
    </row>
    <row r="833" spans="1:5" ht="15" customHeight="1" x14ac:dyDescent="0.2">
      <c r="A833" s="90"/>
      <c r="B833" s="156"/>
      <c r="C833" s="90"/>
      <c r="D833" s="90"/>
      <c r="E833" s="90"/>
    </row>
    <row r="834" spans="1:5" ht="15" customHeight="1" x14ac:dyDescent="0.25">
      <c r="A834" s="66" t="s">
        <v>1</v>
      </c>
      <c r="B834" s="112"/>
      <c r="C834" s="67"/>
      <c r="D834" s="67"/>
      <c r="E834" s="67"/>
    </row>
    <row r="835" spans="1:5" ht="15" customHeight="1" x14ac:dyDescent="0.2">
      <c r="A835" s="91" t="s">
        <v>67</v>
      </c>
      <c r="B835" s="112"/>
      <c r="C835" s="67"/>
      <c r="D835" s="67"/>
      <c r="E835" s="68" t="s">
        <v>68</v>
      </c>
    </row>
    <row r="836" spans="1:5" ht="15" customHeight="1" x14ac:dyDescent="0.25">
      <c r="A836" s="78"/>
      <c r="B836" s="139"/>
      <c r="C836" s="67"/>
      <c r="D836" s="67"/>
      <c r="E836" s="92"/>
    </row>
    <row r="837" spans="1:5" ht="15" customHeight="1" x14ac:dyDescent="0.2">
      <c r="B837" s="43" t="s">
        <v>49</v>
      </c>
      <c r="C837" s="43" t="s">
        <v>50</v>
      </c>
      <c r="D837" s="93" t="s">
        <v>51</v>
      </c>
      <c r="E837" s="43" t="s">
        <v>52</v>
      </c>
    </row>
    <row r="838" spans="1:5" ht="15" customHeight="1" x14ac:dyDescent="0.2">
      <c r="B838" s="94">
        <v>33160</v>
      </c>
      <c r="C838" s="72"/>
      <c r="D838" s="73" t="s">
        <v>69</v>
      </c>
      <c r="E838" s="74">
        <v>-285456</v>
      </c>
    </row>
    <row r="839" spans="1:5" ht="15" customHeight="1" x14ac:dyDescent="0.2">
      <c r="B839" s="95"/>
      <c r="C839" s="87" t="s">
        <v>54</v>
      </c>
      <c r="D839" s="96"/>
      <c r="E839" s="97">
        <f>SUM(E838:E838)</f>
        <v>-285456</v>
      </c>
    </row>
    <row r="840" spans="1:5" ht="15" customHeight="1" x14ac:dyDescent="0.25">
      <c r="A840" s="76"/>
      <c r="B840" s="157"/>
      <c r="C840" s="77"/>
      <c r="D840" s="77"/>
      <c r="E840" s="77"/>
    </row>
    <row r="841" spans="1:5" ht="15" customHeight="1" x14ac:dyDescent="0.25">
      <c r="A841" s="34" t="s">
        <v>17</v>
      </c>
      <c r="B841" s="35"/>
      <c r="C841" s="36"/>
      <c r="D841" s="36"/>
      <c r="E841" s="69"/>
    </row>
    <row r="842" spans="1:5" ht="15" customHeight="1" x14ac:dyDescent="0.2">
      <c r="A842" s="37" t="s">
        <v>67</v>
      </c>
      <c r="B842" s="35"/>
      <c r="C842" s="36"/>
      <c r="D842" s="36"/>
      <c r="E842" s="38" t="s">
        <v>68</v>
      </c>
    </row>
    <row r="843" spans="1:5" ht="15" customHeight="1" x14ac:dyDescent="0.2">
      <c r="A843" s="37"/>
      <c r="B843" s="35"/>
      <c r="C843" s="36"/>
      <c r="D843" s="36"/>
      <c r="E843" s="38"/>
    </row>
    <row r="844" spans="1:5" ht="15" customHeight="1" x14ac:dyDescent="0.2">
      <c r="B844" s="43" t="s">
        <v>49</v>
      </c>
      <c r="C844" s="43" t="s">
        <v>50</v>
      </c>
      <c r="D844" s="93" t="s">
        <v>51</v>
      </c>
      <c r="E844" s="43" t="s">
        <v>52</v>
      </c>
    </row>
    <row r="845" spans="1:5" ht="15" customHeight="1" x14ac:dyDescent="0.2">
      <c r="B845" s="94">
        <v>33160</v>
      </c>
      <c r="C845" s="85"/>
      <c r="D845" s="158" t="s">
        <v>115</v>
      </c>
      <c r="E845" s="159">
        <v>-285456</v>
      </c>
    </row>
    <row r="846" spans="1:5" ht="15" customHeight="1" x14ac:dyDescent="0.2">
      <c r="B846" s="95"/>
      <c r="C846" s="87" t="s">
        <v>54</v>
      </c>
      <c r="D846" s="96"/>
      <c r="E846" s="97">
        <f>SUM(E845)</f>
        <v>-285456</v>
      </c>
    </row>
    <row r="847" spans="1:5" ht="15" customHeight="1" x14ac:dyDescent="0.2"/>
    <row r="848" spans="1:5" ht="15" customHeight="1" x14ac:dyDescent="0.2"/>
    <row r="849" spans="1:5" ht="15" customHeight="1" x14ac:dyDescent="0.25">
      <c r="A849" s="76" t="s">
        <v>178</v>
      </c>
    </row>
    <row r="850" spans="1:5" ht="15" customHeight="1" x14ac:dyDescent="0.2">
      <c r="A850" s="121" t="s">
        <v>133</v>
      </c>
      <c r="B850" s="121"/>
      <c r="C850" s="121"/>
      <c r="D850" s="121"/>
      <c r="E850" s="121"/>
    </row>
    <row r="851" spans="1:5" ht="15" customHeight="1" x14ac:dyDescent="0.2">
      <c r="A851" s="121"/>
      <c r="B851" s="121"/>
      <c r="C851" s="121"/>
      <c r="D851" s="121"/>
      <c r="E851" s="121"/>
    </row>
    <row r="852" spans="1:5" ht="15" customHeight="1" x14ac:dyDescent="0.2">
      <c r="A852" s="64" t="s">
        <v>179</v>
      </c>
      <c r="B852" s="64"/>
      <c r="C852" s="64"/>
      <c r="D852" s="64"/>
      <c r="E852" s="64"/>
    </row>
    <row r="853" spans="1:5" ht="15" customHeight="1" x14ac:dyDescent="0.2">
      <c r="A853" s="64"/>
      <c r="B853" s="64"/>
      <c r="C853" s="64"/>
      <c r="D853" s="64"/>
      <c r="E853" s="64"/>
    </row>
    <row r="854" spans="1:5" ht="15" customHeight="1" x14ac:dyDescent="0.2">
      <c r="A854" s="64"/>
      <c r="B854" s="64"/>
      <c r="C854" s="64"/>
      <c r="D854" s="64"/>
      <c r="E854" s="64"/>
    </row>
    <row r="855" spans="1:5" ht="15" customHeight="1" x14ac:dyDescent="0.2">
      <c r="A855" s="64"/>
      <c r="B855" s="64"/>
      <c r="C855" s="64"/>
      <c r="D855" s="64"/>
      <c r="E855" s="64"/>
    </row>
    <row r="856" spans="1:5" ht="15" customHeight="1" x14ac:dyDescent="0.2">
      <c r="A856" s="64"/>
      <c r="B856" s="64"/>
      <c r="C856" s="64"/>
      <c r="D856" s="64"/>
      <c r="E856" s="64"/>
    </row>
    <row r="857" spans="1:5" ht="15" customHeight="1" x14ac:dyDescent="0.2">
      <c r="A857" s="64"/>
      <c r="B857" s="64"/>
      <c r="C857" s="64"/>
      <c r="D857" s="64"/>
      <c r="E857" s="64"/>
    </row>
    <row r="858" spans="1:5" ht="15" customHeight="1" x14ac:dyDescent="0.2">
      <c r="A858" s="64"/>
      <c r="B858" s="64"/>
      <c r="C858" s="64"/>
      <c r="D858" s="64"/>
      <c r="E858" s="64"/>
    </row>
    <row r="859" spans="1:5" ht="15" customHeight="1" x14ac:dyDescent="0.2"/>
    <row r="860" spans="1:5" ht="15" customHeight="1" x14ac:dyDescent="0.25">
      <c r="A860" s="34" t="s">
        <v>17</v>
      </c>
      <c r="B860" s="36"/>
      <c r="C860" s="36"/>
      <c r="D860" s="36"/>
      <c r="E860" s="36"/>
    </row>
    <row r="861" spans="1:5" ht="15" customHeight="1" x14ac:dyDescent="0.2">
      <c r="A861" s="37" t="s">
        <v>83</v>
      </c>
      <c r="B861" s="36"/>
      <c r="C861" s="36"/>
      <c r="D861" s="36"/>
      <c r="E861" s="38" t="s">
        <v>84</v>
      </c>
    </row>
    <row r="862" spans="1:5" ht="15" customHeight="1" x14ac:dyDescent="0.2">
      <c r="A862" s="147"/>
      <c r="B862" s="148"/>
      <c r="C862" s="36"/>
      <c r="D862" s="36"/>
      <c r="E862" s="40"/>
    </row>
    <row r="863" spans="1:5" ht="15" customHeight="1" x14ac:dyDescent="0.2">
      <c r="A863" s="57"/>
      <c r="B863" s="57"/>
      <c r="C863" s="41" t="s">
        <v>50</v>
      </c>
      <c r="D863" s="42" t="s">
        <v>57</v>
      </c>
      <c r="E863" s="43" t="s">
        <v>52</v>
      </c>
    </row>
    <row r="864" spans="1:5" ht="15" customHeight="1" x14ac:dyDescent="0.2">
      <c r="A864" s="129"/>
      <c r="B864" s="155"/>
      <c r="C864" s="109">
        <v>3121</v>
      </c>
      <c r="D864" s="61" t="s">
        <v>86</v>
      </c>
      <c r="E864" s="47">
        <v>-2482459.4300000002</v>
      </c>
    </row>
    <row r="865" spans="1:5" ht="15" customHeight="1" x14ac:dyDescent="0.2">
      <c r="A865" s="129"/>
      <c r="B865" s="155"/>
      <c r="C865" s="109">
        <v>3122</v>
      </c>
      <c r="D865" s="61" t="s">
        <v>86</v>
      </c>
      <c r="E865" s="47">
        <v>-4789633.96</v>
      </c>
    </row>
    <row r="866" spans="1:5" ht="15" customHeight="1" x14ac:dyDescent="0.2">
      <c r="A866" s="129"/>
      <c r="B866" s="155"/>
      <c r="C866" s="109">
        <v>3123</v>
      </c>
      <c r="D866" s="61" t="s">
        <v>86</v>
      </c>
      <c r="E866" s="47">
        <v>-60000</v>
      </c>
    </row>
    <row r="867" spans="1:5" ht="15" customHeight="1" x14ac:dyDescent="0.2">
      <c r="A867" s="129"/>
      <c r="B867" s="155"/>
      <c r="C867" s="109">
        <v>3522</v>
      </c>
      <c r="D867" s="61" t="s">
        <v>86</v>
      </c>
      <c r="E867" s="47">
        <v>-3729266.28</v>
      </c>
    </row>
    <row r="868" spans="1:5" ht="15" customHeight="1" x14ac:dyDescent="0.2">
      <c r="A868" s="129"/>
      <c r="B868" s="155"/>
      <c r="C868" s="109">
        <v>4357</v>
      </c>
      <c r="D868" s="61" t="s">
        <v>86</v>
      </c>
      <c r="E868" s="47">
        <v>-748394.41</v>
      </c>
    </row>
    <row r="869" spans="1:5" ht="15" customHeight="1" x14ac:dyDescent="0.2">
      <c r="A869" s="83"/>
      <c r="B869" s="155"/>
      <c r="C869" s="49" t="s">
        <v>54</v>
      </c>
      <c r="D869" s="50"/>
      <c r="E869" s="51">
        <f>SUM(E864:E868)</f>
        <v>-11809754.08</v>
      </c>
    </row>
    <row r="870" spans="1:5" ht="15" customHeight="1" x14ac:dyDescent="0.2"/>
    <row r="871" spans="1:5" ht="15" customHeight="1" x14ac:dyDescent="0.25">
      <c r="A871" s="66" t="s">
        <v>17</v>
      </c>
      <c r="B871" s="112"/>
      <c r="C871" s="67"/>
      <c r="D871" s="67"/>
      <c r="E871" s="67"/>
    </row>
    <row r="872" spans="1:5" ht="15" customHeight="1" x14ac:dyDescent="0.2">
      <c r="A872" s="91" t="s">
        <v>47</v>
      </c>
      <c r="B872" s="112"/>
      <c r="C872" s="67"/>
      <c r="D872" s="67"/>
      <c r="E872" s="68" t="s">
        <v>48</v>
      </c>
    </row>
    <row r="873" spans="1:5" ht="15" customHeight="1" x14ac:dyDescent="0.25">
      <c r="A873" s="78"/>
      <c r="B873" s="139"/>
      <c r="C873" s="67"/>
      <c r="D873" s="67"/>
      <c r="E873" s="92"/>
    </row>
    <row r="874" spans="1:5" ht="15" customHeight="1" x14ac:dyDescent="0.25">
      <c r="A874" s="78"/>
      <c r="B874" s="139"/>
      <c r="C874" s="43" t="s">
        <v>50</v>
      </c>
      <c r="D874" s="142" t="s">
        <v>57</v>
      </c>
      <c r="E874" s="43" t="s">
        <v>52</v>
      </c>
    </row>
    <row r="875" spans="1:5" ht="15" customHeight="1" x14ac:dyDescent="0.25">
      <c r="A875" s="78"/>
      <c r="B875" s="139"/>
      <c r="C875" s="85">
        <v>6409</v>
      </c>
      <c r="D875" s="61" t="s">
        <v>87</v>
      </c>
      <c r="E875" s="74">
        <v>11809754.08</v>
      </c>
    </row>
    <row r="876" spans="1:5" ht="15" customHeight="1" x14ac:dyDescent="0.25">
      <c r="A876" s="76"/>
      <c r="B876" s="113"/>
      <c r="C876" s="87" t="s">
        <v>54</v>
      </c>
      <c r="D876" s="88"/>
      <c r="E876" s="89">
        <f>SUM(E875:E875)</f>
        <v>11809754.08</v>
      </c>
    </row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76" t="s">
        <v>180</v>
      </c>
    </row>
    <row r="887" spans="1:5" ht="15" customHeight="1" x14ac:dyDescent="0.2">
      <c r="A887" s="30" t="s">
        <v>110</v>
      </c>
      <c r="B887" s="30"/>
      <c r="C887" s="30"/>
      <c r="D887" s="30"/>
      <c r="E887" s="30"/>
    </row>
    <row r="888" spans="1:5" ht="15" customHeight="1" x14ac:dyDescent="0.2">
      <c r="A888" s="31" t="s">
        <v>181</v>
      </c>
      <c r="B888" s="31"/>
      <c r="C888" s="31"/>
      <c r="D888" s="31"/>
      <c r="E888" s="31"/>
    </row>
    <row r="889" spans="1:5" ht="15" customHeight="1" x14ac:dyDescent="0.2">
      <c r="A889" s="31"/>
      <c r="B889" s="31"/>
      <c r="C889" s="31"/>
      <c r="D889" s="31"/>
      <c r="E889" s="31"/>
    </row>
    <row r="890" spans="1:5" ht="15" customHeight="1" x14ac:dyDescent="0.2">
      <c r="A890" s="31"/>
      <c r="B890" s="31"/>
      <c r="C890" s="31"/>
      <c r="D890" s="31"/>
      <c r="E890" s="31"/>
    </row>
    <row r="891" spans="1:5" ht="15" customHeight="1" x14ac:dyDescent="0.2">
      <c r="A891" s="31"/>
      <c r="B891" s="31"/>
      <c r="C891" s="31"/>
      <c r="D891" s="31"/>
      <c r="E891" s="31"/>
    </row>
    <row r="892" spans="1:5" ht="15" customHeight="1" x14ac:dyDescent="0.2">
      <c r="A892" s="31"/>
      <c r="B892" s="31"/>
      <c r="C892" s="31"/>
      <c r="D892" s="31"/>
      <c r="E892" s="31"/>
    </row>
    <row r="893" spans="1:5" ht="15" customHeight="1" x14ac:dyDescent="0.2">
      <c r="A893" s="65"/>
      <c r="B893" s="165"/>
      <c r="C893" s="65"/>
      <c r="D893" s="65"/>
      <c r="E893" s="65"/>
    </row>
    <row r="894" spans="1:5" ht="15" customHeight="1" x14ac:dyDescent="0.25">
      <c r="A894" s="66" t="s">
        <v>1</v>
      </c>
      <c r="B894" s="112"/>
      <c r="C894" s="67"/>
      <c r="D894" s="67"/>
      <c r="E894" s="67"/>
    </row>
    <row r="895" spans="1:5" ht="15" customHeight="1" x14ac:dyDescent="0.2">
      <c r="A895" s="91" t="s">
        <v>163</v>
      </c>
      <c r="B895" s="67"/>
      <c r="C895" s="67"/>
      <c r="D895" s="67"/>
      <c r="E895" s="68" t="s">
        <v>90</v>
      </c>
    </row>
    <row r="896" spans="1:5" ht="15" customHeight="1" x14ac:dyDescent="0.25">
      <c r="A896" s="69"/>
      <c r="B896" s="39"/>
      <c r="C896" s="36"/>
      <c r="D896" s="36"/>
      <c r="E896" s="40"/>
    </row>
    <row r="897" spans="1:5" ht="15" customHeight="1" x14ac:dyDescent="0.2">
      <c r="B897" s="41" t="s">
        <v>49</v>
      </c>
      <c r="C897" s="41" t="s">
        <v>50</v>
      </c>
      <c r="D897" s="42" t="s">
        <v>51</v>
      </c>
      <c r="E897" s="70" t="s">
        <v>52</v>
      </c>
    </row>
    <row r="898" spans="1:5" ht="15" customHeight="1" x14ac:dyDescent="0.2">
      <c r="B898" s="107">
        <v>38587505</v>
      </c>
      <c r="C898" s="101"/>
      <c r="D898" s="99" t="s">
        <v>182</v>
      </c>
      <c r="E898" s="74">
        <v>-5250000</v>
      </c>
    </row>
    <row r="899" spans="1:5" ht="15" customHeight="1" x14ac:dyDescent="0.2">
      <c r="B899" s="75"/>
      <c r="C899" s="49" t="s">
        <v>54</v>
      </c>
      <c r="D899" s="50"/>
      <c r="E899" s="51">
        <f>SUM(E898:E898)</f>
        <v>-5250000</v>
      </c>
    </row>
    <row r="900" spans="1:5" ht="15" customHeight="1" x14ac:dyDescent="0.2"/>
    <row r="901" spans="1:5" ht="15" customHeight="1" x14ac:dyDescent="0.25">
      <c r="A901" s="66" t="s">
        <v>17</v>
      </c>
      <c r="B901" s="67"/>
      <c r="C901" s="67"/>
      <c r="D901" s="69"/>
      <c r="E901" s="69"/>
    </row>
    <row r="902" spans="1:5" ht="15" customHeight="1" x14ac:dyDescent="0.2">
      <c r="A902" s="91" t="s">
        <v>163</v>
      </c>
      <c r="B902" s="67"/>
      <c r="C902" s="67"/>
      <c r="D902" s="67"/>
      <c r="E902" s="68" t="s">
        <v>90</v>
      </c>
    </row>
    <row r="903" spans="1:5" ht="15" customHeight="1" x14ac:dyDescent="0.2">
      <c r="A903" s="78"/>
      <c r="B903" s="79"/>
      <c r="C903" s="67"/>
      <c r="D903" s="78"/>
      <c r="E903" s="80"/>
    </row>
    <row r="904" spans="1:5" ht="15" customHeight="1" x14ac:dyDescent="0.2">
      <c r="A904" s="81"/>
      <c r="B904" s="81"/>
      <c r="C904" s="43" t="s">
        <v>50</v>
      </c>
      <c r="D904" s="142" t="s">
        <v>57</v>
      </c>
      <c r="E904" s="43" t="s">
        <v>52</v>
      </c>
    </row>
    <row r="905" spans="1:5" ht="15" customHeight="1" x14ac:dyDescent="0.2">
      <c r="A905" s="129"/>
      <c r="B905" s="127"/>
      <c r="C905" s="85">
        <v>4357</v>
      </c>
      <c r="D905" s="111" t="s">
        <v>86</v>
      </c>
      <c r="E905" s="74">
        <v>-5250000</v>
      </c>
    </row>
    <row r="906" spans="1:5" ht="15" customHeight="1" x14ac:dyDescent="0.2">
      <c r="A906" s="117"/>
      <c r="B906" s="67"/>
      <c r="C906" s="87" t="s">
        <v>54</v>
      </c>
      <c r="D906" s="88"/>
      <c r="E906" s="89">
        <f>SUM(E905:E905)</f>
        <v>-5250000</v>
      </c>
    </row>
    <row r="907" spans="1:5" ht="15" customHeight="1" x14ac:dyDescent="0.2"/>
    <row r="908" spans="1:5" ht="15" customHeight="1" x14ac:dyDescent="0.2"/>
    <row r="909" spans="1:5" ht="15" customHeight="1" x14ac:dyDescent="0.25">
      <c r="A909" s="76" t="s">
        <v>183</v>
      </c>
    </row>
    <row r="910" spans="1:5" ht="15" customHeight="1" x14ac:dyDescent="0.2">
      <c r="A910" s="121" t="s">
        <v>133</v>
      </c>
      <c r="B910" s="121"/>
      <c r="C910" s="121"/>
      <c r="D910" s="121"/>
      <c r="E910" s="121"/>
    </row>
    <row r="911" spans="1:5" ht="15" customHeight="1" x14ac:dyDescent="0.2">
      <c r="A911" s="121"/>
      <c r="B911" s="121"/>
      <c r="C911" s="121"/>
      <c r="D911" s="121"/>
      <c r="E911" s="121"/>
    </row>
    <row r="912" spans="1:5" ht="15" customHeight="1" x14ac:dyDescent="0.2">
      <c r="A912" s="64" t="s">
        <v>184</v>
      </c>
      <c r="B912" s="64"/>
      <c r="C912" s="64"/>
      <c r="D912" s="64"/>
      <c r="E912" s="64"/>
    </row>
    <row r="913" spans="1:5" ht="15" customHeight="1" x14ac:dyDescent="0.2">
      <c r="A913" s="64"/>
      <c r="B913" s="64"/>
      <c r="C913" s="64"/>
      <c r="D913" s="64"/>
      <c r="E913" s="64"/>
    </row>
    <row r="914" spans="1:5" ht="15" customHeight="1" x14ac:dyDescent="0.2">
      <c r="A914" s="64"/>
      <c r="B914" s="64"/>
      <c r="C914" s="64"/>
      <c r="D914" s="64"/>
      <c r="E914" s="64"/>
    </row>
    <row r="915" spans="1:5" ht="15" customHeight="1" x14ac:dyDescent="0.2">
      <c r="A915" s="64"/>
      <c r="B915" s="64"/>
      <c r="C915" s="64"/>
      <c r="D915" s="64"/>
      <c r="E915" s="64"/>
    </row>
    <row r="916" spans="1:5" ht="15" customHeight="1" x14ac:dyDescent="0.2">
      <c r="A916" s="64"/>
      <c r="B916" s="64"/>
      <c r="C916" s="64"/>
      <c r="D916" s="64"/>
      <c r="E916" s="64"/>
    </row>
    <row r="917" spans="1:5" ht="15" customHeight="1" x14ac:dyDescent="0.2">
      <c r="A917" s="64"/>
      <c r="B917" s="64"/>
      <c r="C917" s="64"/>
      <c r="D917" s="64"/>
      <c r="E917" s="64"/>
    </row>
    <row r="918" spans="1:5" ht="15" customHeight="1" x14ac:dyDescent="0.2">
      <c r="A918" s="64"/>
      <c r="B918" s="64"/>
      <c r="C918" s="64"/>
      <c r="D918" s="64"/>
      <c r="E918" s="64"/>
    </row>
    <row r="919" spans="1:5" ht="15" customHeight="1" x14ac:dyDescent="0.2"/>
    <row r="920" spans="1:5" ht="15" customHeight="1" x14ac:dyDescent="0.25">
      <c r="A920" s="34" t="s">
        <v>17</v>
      </c>
      <c r="B920" s="36"/>
      <c r="C920" s="36"/>
      <c r="D920" s="36"/>
      <c r="E920" s="36"/>
    </row>
    <row r="921" spans="1:5" ht="15" customHeight="1" x14ac:dyDescent="0.2">
      <c r="A921" s="37" t="s">
        <v>83</v>
      </c>
      <c r="B921" s="36"/>
      <c r="C921" s="36"/>
      <c r="D921" s="36"/>
      <c r="E921" s="38" t="s">
        <v>185</v>
      </c>
    </row>
    <row r="922" spans="1:5" ht="15" customHeight="1" x14ac:dyDescent="0.2">
      <c r="A922" s="147"/>
      <c r="B922" s="148"/>
      <c r="C922" s="36"/>
      <c r="D922" s="36"/>
      <c r="E922" s="40"/>
    </row>
    <row r="923" spans="1:5" ht="15" customHeight="1" x14ac:dyDescent="0.2">
      <c r="A923" s="57"/>
      <c r="B923" s="57"/>
      <c r="C923" s="41" t="s">
        <v>50</v>
      </c>
      <c r="D923" s="42" t="s">
        <v>57</v>
      </c>
      <c r="E923" s="43" t="s">
        <v>52</v>
      </c>
    </row>
    <row r="924" spans="1:5" ht="15" customHeight="1" x14ac:dyDescent="0.2">
      <c r="A924" s="129"/>
      <c r="B924" s="155"/>
      <c r="C924" s="109">
        <v>2212</v>
      </c>
      <c r="D924" s="61" t="s">
        <v>86</v>
      </c>
      <c r="E924" s="47">
        <v>-10406721.529999999</v>
      </c>
    </row>
    <row r="925" spans="1:5" ht="15" customHeight="1" x14ac:dyDescent="0.2">
      <c r="A925" s="83"/>
      <c r="B925" s="155"/>
      <c r="C925" s="49" t="s">
        <v>54</v>
      </c>
      <c r="D925" s="50"/>
      <c r="E925" s="51">
        <f>SUM(E924:E924)</f>
        <v>-10406721.529999999</v>
      </c>
    </row>
    <row r="926" spans="1:5" ht="15" customHeight="1" x14ac:dyDescent="0.2"/>
    <row r="927" spans="1:5" ht="15" customHeight="1" x14ac:dyDescent="0.25">
      <c r="A927" s="66" t="s">
        <v>17</v>
      </c>
      <c r="B927" s="112"/>
      <c r="C927" s="67"/>
      <c r="D927" s="67"/>
      <c r="E927" s="67"/>
    </row>
    <row r="928" spans="1:5" ht="15" customHeight="1" x14ac:dyDescent="0.2">
      <c r="A928" s="91" t="s">
        <v>47</v>
      </c>
      <c r="B928" s="112"/>
      <c r="C928" s="67"/>
      <c r="D928" s="67"/>
      <c r="E928" s="68" t="s">
        <v>48</v>
      </c>
    </row>
    <row r="929" spans="1:5" ht="15" customHeight="1" x14ac:dyDescent="0.25">
      <c r="A929" s="78"/>
      <c r="B929" s="139"/>
      <c r="C929" s="67"/>
      <c r="D929" s="67"/>
      <c r="E929" s="92"/>
    </row>
    <row r="930" spans="1:5" ht="15" customHeight="1" x14ac:dyDescent="0.25">
      <c r="A930" s="78"/>
      <c r="B930" s="139"/>
      <c r="C930" s="43" t="s">
        <v>50</v>
      </c>
      <c r="D930" s="142" t="s">
        <v>57</v>
      </c>
      <c r="E930" s="43" t="s">
        <v>52</v>
      </c>
    </row>
    <row r="931" spans="1:5" ht="15" customHeight="1" x14ac:dyDescent="0.25">
      <c r="A931" s="78"/>
      <c r="B931" s="139"/>
      <c r="C931" s="85">
        <v>6409</v>
      </c>
      <c r="D931" s="61" t="s">
        <v>87</v>
      </c>
      <c r="E931" s="74">
        <v>10406721.529999999</v>
      </c>
    </row>
    <row r="932" spans="1:5" ht="15" customHeight="1" x14ac:dyDescent="0.25">
      <c r="A932" s="76"/>
      <c r="B932" s="113"/>
      <c r="C932" s="87" t="s">
        <v>54</v>
      </c>
      <c r="D932" s="88"/>
      <c r="E932" s="89">
        <f>SUM(E931:E931)</f>
        <v>10406721.529999999</v>
      </c>
    </row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76" t="s">
        <v>186</v>
      </c>
    </row>
    <row r="939" spans="1:5" ht="15" customHeight="1" x14ac:dyDescent="0.2">
      <c r="A939" s="121" t="s">
        <v>133</v>
      </c>
      <c r="B939" s="121"/>
      <c r="C939" s="121"/>
      <c r="D939" s="121"/>
      <c r="E939" s="121"/>
    </row>
    <row r="940" spans="1:5" ht="15" customHeight="1" x14ac:dyDescent="0.2">
      <c r="A940" s="121"/>
      <c r="B940" s="121"/>
      <c r="C940" s="121"/>
      <c r="D940" s="121"/>
      <c r="E940" s="121"/>
    </row>
    <row r="941" spans="1:5" ht="15" customHeight="1" x14ac:dyDescent="0.2">
      <c r="A941" s="64" t="s">
        <v>187</v>
      </c>
      <c r="B941" s="64"/>
      <c r="C941" s="64"/>
      <c r="D941" s="64"/>
      <c r="E941" s="64"/>
    </row>
    <row r="942" spans="1:5" ht="15" customHeight="1" x14ac:dyDescent="0.2">
      <c r="A942" s="64"/>
      <c r="B942" s="64"/>
      <c r="C942" s="64"/>
      <c r="D942" s="64"/>
      <c r="E942" s="64"/>
    </row>
    <row r="943" spans="1:5" ht="15" customHeight="1" x14ac:dyDescent="0.2">
      <c r="A943" s="64"/>
      <c r="B943" s="64"/>
      <c r="C943" s="64"/>
      <c r="D943" s="64"/>
      <c r="E943" s="64"/>
    </row>
    <row r="944" spans="1:5" ht="15" customHeight="1" x14ac:dyDescent="0.2">
      <c r="A944" s="64"/>
      <c r="B944" s="64"/>
      <c r="C944" s="64"/>
      <c r="D944" s="64"/>
      <c r="E944" s="64"/>
    </row>
    <row r="945" spans="1:5" ht="15" customHeight="1" x14ac:dyDescent="0.2">
      <c r="A945" s="64"/>
      <c r="B945" s="64"/>
      <c r="C945" s="64"/>
      <c r="D945" s="64"/>
      <c r="E945" s="64"/>
    </row>
    <row r="946" spans="1:5" ht="15" customHeight="1" x14ac:dyDescent="0.2">
      <c r="A946" s="64"/>
      <c r="B946" s="64"/>
      <c r="C946" s="64"/>
      <c r="D946" s="64"/>
      <c r="E946" s="64"/>
    </row>
    <row r="947" spans="1:5" ht="15" customHeight="1" x14ac:dyDescent="0.2">
      <c r="A947" s="64"/>
      <c r="B947" s="64"/>
      <c r="C947" s="64"/>
      <c r="D947" s="64"/>
      <c r="E947" s="64"/>
    </row>
    <row r="948" spans="1:5" ht="15" customHeight="1" x14ac:dyDescent="0.2"/>
    <row r="949" spans="1:5" ht="15" customHeight="1" x14ac:dyDescent="0.25">
      <c r="A949" s="34" t="s">
        <v>17</v>
      </c>
      <c r="B949" s="36"/>
      <c r="C949" s="36"/>
      <c r="D949" s="36"/>
      <c r="E949" s="36"/>
    </row>
    <row r="950" spans="1:5" ht="15" customHeight="1" x14ac:dyDescent="0.2">
      <c r="A950" s="37" t="s">
        <v>83</v>
      </c>
      <c r="B950" s="36"/>
      <c r="C950" s="36"/>
      <c r="D950" s="36"/>
      <c r="E950" s="38" t="s">
        <v>90</v>
      </c>
    </row>
    <row r="951" spans="1:5" ht="15" customHeight="1" x14ac:dyDescent="0.2">
      <c r="A951" s="147"/>
      <c r="B951" s="148"/>
      <c r="C951" s="36"/>
      <c r="D951" s="36"/>
      <c r="E951" s="40"/>
    </row>
    <row r="952" spans="1:5" ht="15" customHeight="1" x14ac:dyDescent="0.2">
      <c r="A952" s="57"/>
      <c r="B952" s="57"/>
      <c r="C952" s="41" t="s">
        <v>50</v>
      </c>
      <c r="D952" s="42" t="s">
        <v>57</v>
      </c>
      <c r="E952" s="43" t="s">
        <v>52</v>
      </c>
    </row>
    <row r="953" spans="1:5" ht="15" customHeight="1" x14ac:dyDescent="0.2">
      <c r="A953" s="129"/>
      <c r="B953" s="155"/>
      <c r="C953" s="109">
        <v>3122</v>
      </c>
      <c r="D953" s="61" t="s">
        <v>86</v>
      </c>
      <c r="E953" s="47">
        <v>-9253858.5700000003</v>
      </c>
    </row>
    <row r="954" spans="1:5" ht="15" customHeight="1" x14ac:dyDescent="0.2">
      <c r="A954" s="83"/>
      <c r="B954" s="155"/>
      <c r="C954" s="49" t="s">
        <v>54</v>
      </c>
      <c r="D954" s="50"/>
      <c r="E954" s="51">
        <f>SUM(E953:E953)</f>
        <v>-9253858.5700000003</v>
      </c>
    </row>
    <row r="955" spans="1:5" ht="15" customHeight="1" x14ac:dyDescent="0.2"/>
    <row r="956" spans="1:5" ht="15" customHeight="1" x14ac:dyDescent="0.25">
      <c r="A956" s="66" t="s">
        <v>17</v>
      </c>
      <c r="B956" s="112"/>
      <c r="C956" s="67"/>
      <c r="D956" s="67"/>
      <c r="E956" s="67"/>
    </row>
    <row r="957" spans="1:5" ht="15" customHeight="1" x14ac:dyDescent="0.2">
      <c r="A957" s="91" t="s">
        <v>47</v>
      </c>
      <c r="B957" s="112"/>
      <c r="C957" s="67"/>
      <c r="D957" s="67"/>
      <c r="E957" s="68" t="s">
        <v>48</v>
      </c>
    </row>
    <row r="958" spans="1:5" ht="15" customHeight="1" x14ac:dyDescent="0.25">
      <c r="A958" s="78"/>
      <c r="B958" s="139"/>
      <c r="C958" s="67"/>
      <c r="D958" s="67"/>
      <c r="E958" s="92"/>
    </row>
    <row r="959" spans="1:5" ht="15" customHeight="1" x14ac:dyDescent="0.25">
      <c r="A959" s="78"/>
      <c r="B959" s="139"/>
      <c r="C959" s="43" t="s">
        <v>50</v>
      </c>
      <c r="D959" s="142" t="s">
        <v>57</v>
      </c>
      <c r="E959" s="43" t="s">
        <v>52</v>
      </c>
    </row>
    <row r="960" spans="1:5" ht="15" customHeight="1" x14ac:dyDescent="0.25">
      <c r="A960" s="78"/>
      <c r="B960" s="139"/>
      <c r="C960" s="85">
        <v>6409</v>
      </c>
      <c r="D960" s="61" t="s">
        <v>87</v>
      </c>
      <c r="E960" s="74">
        <v>9253858.5700000003</v>
      </c>
    </row>
    <row r="961" spans="1:5" ht="15" customHeight="1" x14ac:dyDescent="0.25">
      <c r="A961" s="76"/>
      <c r="B961" s="113"/>
      <c r="C961" s="87" t="s">
        <v>54</v>
      </c>
      <c r="D961" s="88"/>
      <c r="E961" s="89">
        <f>SUM(E960:E960)</f>
        <v>9253858.5700000003</v>
      </c>
    </row>
    <row r="962" spans="1:5" ht="15" customHeight="1" x14ac:dyDescent="0.2"/>
    <row r="963" spans="1:5" ht="15" customHeight="1" x14ac:dyDescent="0.2"/>
    <row r="964" spans="1:5" ht="15" customHeight="1" x14ac:dyDescent="0.25">
      <c r="A964" s="76" t="s">
        <v>188</v>
      </c>
    </row>
    <row r="965" spans="1:5" ht="15" customHeight="1" x14ac:dyDescent="0.2">
      <c r="A965" s="30" t="s">
        <v>44</v>
      </c>
      <c r="B965" s="30"/>
      <c r="C965" s="30"/>
      <c r="D965" s="30"/>
      <c r="E965" s="30"/>
    </row>
    <row r="966" spans="1:5" ht="15" customHeight="1" x14ac:dyDescent="0.2">
      <c r="A966" s="30" t="s">
        <v>45</v>
      </c>
      <c r="B966" s="30"/>
      <c r="C966" s="30"/>
      <c r="D966" s="30"/>
      <c r="E966" s="30"/>
    </row>
    <row r="967" spans="1:5" ht="15" customHeight="1" x14ac:dyDescent="0.2">
      <c r="A967" s="31" t="s">
        <v>189</v>
      </c>
      <c r="B967" s="31"/>
      <c r="C967" s="31"/>
      <c r="D967" s="31"/>
      <c r="E967" s="31"/>
    </row>
    <row r="968" spans="1:5" ht="15" customHeight="1" x14ac:dyDescent="0.2">
      <c r="A968" s="31"/>
      <c r="B968" s="31"/>
      <c r="C968" s="31"/>
      <c r="D968" s="31"/>
      <c r="E968" s="31"/>
    </row>
    <row r="969" spans="1:5" ht="15" customHeight="1" x14ac:dyDescent="0.2">
      <c r="A969" s="31"/>
      <c r="B969" s="31"/>
      <c r="C969" s="31"/>
      <c r="D969" s="31"/>
      <c r="E969" s="31"/>
    </row>
    <row r="970" spans="1:5" ht="15" customHeight="1" x14ac:dyDescent="0.2">
      <c r="A970" s="31"/>
      <c r="B970" s="31"/>
      <c r="C970" s="31"/>
      <c r="D970" s="31"/>
      <c r="E970" s="31"/>
    </row>
    <row r="971" spans="1:5" ht="15" customHeight="1" x14ac:dyDescent="0.2">
      <c r="A971" s="31"/>
      <c r="B971" s="31"/>
      <c r="C971" s="31"/>
      <c r="D971" s="31"/>
      <c r="E971" s="31"/>
    </row>
    <row r="972" spans="1:5" ht="15" customHeight="1" x14ac:dyDescent="0.2">
      <c r="A972" s="31"/>
      <c r="B972" s="31"/>
      <c r="C972" s="31"/>
      <c r="D972" s="31"/>
      <c r="E972" s="31"/>
    </row>
    <row r="973" spans="1:5" ht="15" customHeight="1" x14ac:dyDescent="0.2">
      <c r="A973" s="32"/>
      <c r="B973" s="32"/>
      <c r="C973" s="32"/>
      <c r="D973" s="32"/>
      <c r="E973" s="32"/>
    </row>
    <row r="974" spans="1:5" ht="15" customHeight="1" x14ac:dyDescent="0.25">
      <c r="A974" s="34" t="s">
        <v>1</v>
      </c>
      <c r="B974" s="36"/>
      <c r="C974" s="36"/>
      <c r="D974" s="36"/>
      <c r="E974" s="36"/>
    </row>
    <row r="975" spans="1:5" ht="15" customHeight="1" x14ac:dyDescent="0.2">
      <c r="A975" s="37" t="s">
        <v>47</v>
      </c>
      <c r="B975" s="36"/>
      <c r="C975" s="36"/>
      <c r="D975" s="36"/>
      <c r="E975" s="38" t="s">
        <v>48</v>
      </c>
    </row>
    <row r="976" spans="1:5" ht="15" customHeight="1" x14ac:dyDescent="0.25">
      <c r="B976" s="34"/>
      <c r="C976" s="36"/>
      <c r="D976" s="36"/>
      <c r="E976" s="40"/>
    </row>
    <row r="977" spans="1:7" ht="15" customHeight="1" x14ac:dyDescent="0.2">
      <c r="B977" s="41" t="s">
        <v>49</v>
      </c>
      <c r="C977" s="41" t="s">
        <v>50</v>
      </c>
      <c r="D977" s="42" t="s">
        <v>51</v>
      </c>
      <c r="E977" s="70" t="s">
        <v>52</v>
      </c>
    </row>
    <row r="978" spans="1:7" ht="15" customHeight="1" x14ac:dyDescent="0.2">
      <c r="B978" s="44">
        <v>98335</v>
      </c>
      <c r="C978" s="101"/>
      <c r="D978" s="46" t="s">
        <v>53</v>
      </c>
      <c r="E978" s="47">
        <v>458513.41</v>
      </c>
    </row>
    <row r="979" spans="1:7" ht="15" customHeight="1" x14ac:dyDescent="0.2">
      <c r="B979" s="48"/>
      <c r="C979" s="49" t="s">
        <v>54</v>
      </c>
      <c r="D979" s="50"/>
      <c r="E979" s="51">
        <f>SUM(E978:E978)</f>
        <v>458513.41</v>
      </c>
    </row>
    <row r="980" spans="1:7" ht="15" customHeight="1" x14ac:dyDescent="0.2">
      <c r="A980" s="69"/>
      <c r="B980" s="69"/>
      <c r="C980" s="69"/>
      <c r="D980" s="69"/>
      <c r="E980" s="69"/>
    </row>
    <row r="981" spans="1:7" ht="15" customHeight="1" x14ac:dyDescent="0.25">
      <c r="A981" s="34" t="s">
        <v>17</v>
      </c>
      <c r="B981" s="36"/>
      <c r="C981" s="36"/>
      <c r="D981" s="36"/>
      <c r="E981" s="69"/>
    </row>
    <row r="982" spans="1:7" ht="15" customHeight="1" x14ac:dyDescent="0.2">
      <c r="A982" s="37" t="s">
        <v>55</v>
      </c>
      <c r="E982" t="s">
        <v>56</v>
      </c>
    </row>
    <row r="983" spans="1:7" ht="15" customHeight="1" x14ac:dyDescent="0.2">
      <c r="A983" s="69"/>
      <c r="B983" s="110"/>
      <c r="C983" s="36"/>
      <c r="E983" s="56"/>
    </row>
    <row r="984" spans="1:7" ht="15" customHeight="1" x14ac:dyDescent="0.2">
      <c r="A984" s="57"/>
      <c r="B984" s="81"/>
      <c r="C984" s="41" t="s">
        <v>50</v>
      </c>
      <c r="D984" s="142" t="s">
        <v>57</v>
      </c>
      <c r="E984" s="70" t="s">
        <v>52</v>
      </c>
    </row>
    <row r="985" spans="1:7" ht="15" customHeight="1" x14ac:dyDescent="0.2">
      <c r="A985" s="166"/>
      <c r="B985" s="84"/>
      <c r="C985" s="85">
        <v>3599</v>
      </c>
      <c r="D985" s="61" t="s">
        <v>58</v>
      </c>
      <c r="E985" s="47">
        <f>-550000+458513.41</f>
        <v>-91486.590000000026</v>
      </c>
    </row>
    <row r="986" spans="1:7" ht="15" customHeight="1" x14ac:dyDescent="0.2">
      <c r="A986" s="119"/>
      <c r="B986" s="84"/>
      <c r="C986" s="49" t="s">
        <v>54</v>
      </c>
      <c r="D986" s="62"/>
      <c r="E986" s="63">
        <f>SUM(E985:E985)</f>
        <v>-91486.590000000026</v>
      </c>
      <c r="G986" s="132">
        <f>+E979-E986</f>
        <v>550000</v>
      </c>
    </row>
    <row r="987" spans="1:7" ht="15" customHeight="1" x14ac:dyDescent="0.2"/>
    <row r="988" spans="1:7" ht="15" customHeight="1" x14ac:dyDescent="0.2"/>
    <row r="989" spans="1:7" ht="15" customHeight="1" x14ac:dyDescent="0.25">
      <c r="A989" s="167" t="s">
        <v>17</v>
      </c>
      <c r="B989" s="35"/>
      <c r="C989" s="36"/>
      <c r="D989" s="36"/>
      <c r="E989" s="69"/>
    </row>
    <row r="990" spans="1:7" ht="15" customHeight="1" x14ac:dyDescent="0.2">
      <c r="A990" s="168" t="s">
        <v>47</v>
      </c>
      <c r="B990" s="35"/>
      <c r="C990" s="36"/>
      <c r="D990" s="36"/>
      <c r="E990" s="169" t="s">
        <v>48</v>
      </c>
    </row>
    <row r="991" spans="1:7" ht="15" customHeight="1" x14ac:dyDescent="0.25">
      <c r="A991" s="168"/>
      <c r="B991" s="170"/>
      <c r="C991" s="36"/>
      <c r="D991" s="36"/>
      <c r="E991" s="56"/>
    </row>
    <row r="992" spans="1:7" ht="15" customHeight="1" x14ac:dyDescent="0.2">
      <c r="A992" s="69"/>
      <c r="B992" s="122"/>
      <c r="C992" s="109" t="s">
        <v>50</v>
      </c>
      <c r="D992" s="144" t="s">
        <v>51</v>
      </c>
      <c r="E992" s="70" t="s">
        <v>52</v>
      </c>
    </row>
    <row r="993" spans="1:5" ht="15" customHeight="1" x14ac:dyDescent="0.2">
      <c r="A993" s="69"/>
      <c r="B993" s="103"/>
      <c r="C993" s="109">
        <v>6172</v>
      </c>
      <c r="D993" s="171" t="s">
        <v>190</v>
      </c>
      <c r="E993" s="47">
        <v>550000</v>
      </c>
    </row>
    <row r="994" spans="1:5" ht="15" customHeight="1" x14ac:dyDescent="0.2">
      <c r="A994" s="69"/>
      <c r="B994" s="104"/>
      <c r="C994" s="172" t="s">
        <v>54</v>
      </c>
      <c r="D994" s="50"/>
      <c r="E994" s="51">
        <f>SUM(E993)</f>
        <v>550000</v>
      </c>
    </row>
    <row r="995" spans="1:5" ht="15" customHeight="1" x14ac:dyDescent="0.2"/>
    <row r="996" spans="1:5" ht="15" customHeight="1" x14ac:dyDescent="0.2"/>
    <row r="997" spans="1:5" ht="15" customHeight="1" x14ac:dyDescent="0.25">
      <c r="A997" s="76" t="s">
        <v>191</v>
      </c>
    </row>
    <row r="998" spans="1:5" ht="15" customHeight="1" x14ac:dyDescent="0.2">
      <c r="A998" s="30" t="s">
        <v>44</v>
      </c>
      <c r="B998" s="30"/>
      <c r="C998" s="30"/>
      <c r="D998" s="30"/>
      <c r="E998" s="30"/>
    </row>
    <row r="999" spans="1:5" ht="15" customHeight="1" x14ac:dyDescent="0.2">
      <c r="A999" s="30" t="s">
        <v>77</v>
      </c>
      <c r="B999" s="30"/>
      <c r="C999" s="30"/>
      <c r="D999" s="30"/>
      <c r="E999" s="30"/>
    </row>
    <row r="1000" spans="1:5" ht="15" customHeight="1" x14ac:dyDescent="0.2">
      <c r="A1000" s="64" t="s">
        <v>192</v>
      </c>
      <c r="B1000" s="64"/>
      <c r="C1000" s="64"/>
      <c r="D1000" s="64"/>
      <c r="E1000" s="64"/>
    </row>
    <row r="1001" spans="1:5" ht="15" customHeight="1" x14ac:dyDescent="0.2">
      <c r="A1001" s="64"/>
      <c r="B1001" s="64"/>
      <c r="C1001" s="64"/>
      <c r="D1001" s="64"/>
      <c r="E1001" s="64"/>
    </row>
    <row r="1002" spans="1:5" ht="15" customHeight="1" x14ac:dyDescent="0.2">
      <c r="A1002" s="64"/>
      <c r="B1002" s="64"/>
      <c r="C1002" s="64"/>
      <c r="D1002" s="64"/>
      <c r="E1002" s="64"/>
    </row>
    <row r="1003" spans="1:5" ht="15" customHeight="1" x14ac:dyDescent="0.2">
      <c r="A1003" s="64"/>
      <c r="B1003" s="64"/>
      <c r="C1003" s="64"/>
      <c r="D1003" s="64"/>
      <c r="E1003" s="64"/>
    </row>
    <row r="1004" spans="1:5" ht="15" customHeight="1" x14ac:dyDescent="0.2">
      <c r="A1004" s="64"/>
      <c r="B1004" s="64"/>
      <c r="C1004" s="64"/>
      <c r="D1004" s="64"/>
      <c r="E1004" s="64"/>
    </row>
    <row r="1005" spans="1:5" ht="15" customHeight="1" x14ac:dyDescent="0.2">
      <c r="A1005" s="64"/>
      <c r="B1005" s="64"/>
      <c r="C1005" s="64"/>
      <c r="D1005" s="64"/>
      <c r="E1005" s="64"/>
    </row>
    <row r="1006" spans="1:5" ht="15" customHeight="1" x14ac:dyDescent="0.2">
      <c r="A1006" s="32"/>
      <c r="B1006" s="32"/>
      <c r="C1006" s="32"/>
      <c r="D1006" s="32"/>
      <c r="E1006" s="32"/>
    </row>
    <row r="1007" spans="1:5" ht="15" customHeight="1" x14ac:dyDescent="0.25">
      <c r="A1007" s="34" t="s">
        <v>1</v>
      </c>
      <c r="B1007" s="36"/>
      <c r="C1007" s="36"/>
      <c r="D1007" s="36"/>
      <c r="E1007" s="36"/>
    </row>
    <row r="1008" spans="1:5" ht="15" customHeight="1" x14ac:dyDescent="0.2">
      <c r="A1008" s="37" t="s">
        <v>47</v>
      </c>
      <c r="B1008" s="36"/>
      <c r="C1008" s="36"/>
      <c r="D1008" s="36"/>
      <c r="E1008" s="38" t="s">
        <v>48</v>
      </c>
    </row>
    <row r="1009" spans="1:5" ht="15" customHeight="1" x14ac:dyDescent="0.25">
      <c r="A1009" s="52"/>
      <c r="B1009" s="34"/>
      <c r="C1009" s="36"/>
      <c r="D1009" s="36"/>
      <c r="E1009" s="40"/>
    </row>
    <row r="1010" spans="1:5" ht="15" customHeight="1" x14ac:dyDescent="0.2">
      <c r="B1010" s="41" t="s">
        <v>49</v>
      </c>
      <c r="C1010" s="41" t="s">
        <v>50</v>
      </c>
      <c r="D1010" s="42" t="s">
        <v>51</v>
      </c>
      <c r="E1010" s="70" t="s">
        <v>52</v>
      </c>
    </row>
    <row r="1011" spans="1:5" ht="15" customHeight="1" x14ac:dyDescent="0.2">
      <c r="B1011" s="107">
        <v>33513233</v>
      </c>
      <c r="C1011" s="45"/>
      <c r="D1011" s="123" t="s">
        <v>69</v>
      </c>
      <c r="E1011" s="74">
        <v>312025.65000000002</v>
      </c>
    </row>
    <row r="1012" spans="1:5" ht="15" customHeight="1" x14ac:dyDescent="0.2">
      <c r="B1012" s="107">
        <v>33113233</v>
      </c>
      <c r="C1012" s="45"/>
      <c r="D1012" s="123" t="s">
        <v>69</v>
      </c>
      <c r="E1012" s="74">
        <v>55063.35</v>
      </c>
    </row>
    <row r="1013" spans="1:5" ht="15" customHeight="1" x14ac:dyDescent="0.2">
      <c r="B1013" s="173"/>
      <c r="C1013" s="49" t="s">
        <v>54</v>
      </c>
      <c r="D1013" s="50"/>
      <c r="E1013" s="51">
        <f>SUM(E1011:E1012)</f>
        <v>367089</v>
      </c>
    </row>
    <row r="1014" spans="1:5" ht="15" customHeight="1" x14ac:dyDescent="0.2">
      <c r="A1014" s="52"/>
      <c r="B1014" s="52"/>
      <c r="C1014" s="52"/>
      <c r="D1014" s="52"/>
      <c r="E1014" s="52"/>
    </row>
    <row r="1015" spans="1:5" ht="15" customHeight="1" x14ac:dyDescent="0.25">
      <c r="A1015" s="34" t="s">
        <v>17</v>
      </c>
      <c r="B1015" s="36"/>
      <c r="C1015" s="36"/>
      <c r="D1015" s="36"/>
      <c r="E1015" s="36"/>
    </row>
    <row r="1016" spans="1:5" ht="15" customHeight="1" x14ac:dyDescent="0.2">
      <c r="A1016" s="37" t="s">
        <v>124</v>
      </c>
      <c r="B1016" s="52"/>
      <c r="C1016" s="52"/>
      <c r="D1016" s="52"/>
      <c r="E1016" s="52" t="s">
        <v>125</v>
      </c>
    </row>
    <row r="1017" spans="1:5" ht="15" customHeight="1" x14ac:dyDescent="0.2">
      <c r="A1017" s="52"/>
      <c r="B1017" s="110"/>
      <c r="C1017" s="36"/>
      <c r="D1017" s="52"/>
      <c r="E1017" s="56"/>
    </row>
    <row r="1018" spans="1:5" ht="15" customHeight="1" x14ac:dyDescent="0.2">
      <c r="B1018" s="43" t="s">
        <v>49</v>
      </c>
      <c r="C1018" s="41" t="s">
        <v>50</v>
      </c>
      <c r="D1018" s="144" t="s">
        <v>51</v>
      </c>
      <c r="E1018" s="70" t="s">
        <v>52</v>
      </c>
    </row>
    <row r="1019" spans="1:5" ht="15" customHeight="1" x14ac:dyDescent="0.2">
      <c r="B1019" s="107">
        <v>33513233</v>
      </c>
      <c r="C1019" s="85"/>
      <c r="D1019" s="108" t="s">
        <v>79</v>
      </c>
      <c r="E1019" s="74">
        <v>312025.65000000002</v>
      </c>
    </row>
    <row r="1020" spans="1:5" ht="15" customHeight="1" x14ac:dyDescent="0.2">
      <c r="B1020" s="107">
        <v>33113233</v>
      </c>
      <c r="C1020" s="85"/>
      <c r="D1020" s="108" t="s">
        <v>79</v>
      </c>
      <c r="E1020" s="74">
        <v>55063.35</v>
      </c>
    </row>
    <row r="1021" spans="1:5" ht="15" customHeight="1" x14ac:dyDescent="0.2">
      <c r="B1021" s="173"/>
      <c r="C1021" s="49" t="s">
        <v>54</v>
      </c>
      <c r="D1021" s="62"/>
      <c r="E1021" s="63">
        <f>SUM(E1019:E1020)</f>
        <v>367089</v>
      </c>
    </row>
    <row r="1022" spans="1:5" ht="15" customHeight="1" x14ac:dyDescent="0.2"/>
    <row r="1023" spans="1:5" ht="15" customHeight="1" x14ac:dyDescent="0.2"/>
    <row r="1024" spans="1:5" ht="15" customHeight="1" x14ac:dyDescent="0.25">
      <c r="A1024" s="76" t="s">
        <v>193</v>
      </c>
    </row>
    <row r="1025" spans="1:5" ht="15" customHeight="1" x14ac:dyDescent="0.2">
      <c r="A1025" s="30" t="s">
        <v>44</v>
      </c>
      <c r="B1025" s="30"/>
      <c r="C1025" s="30"/>
      <c r="D1025" s="30"/>
      <c r="E1025" s="30"/>
    </row>
    <row r="1026" spans="1:5" ht="15" customHeight="1" x14ac:dyDescent="0.2">
      <c r="A1026" s="30" t="s">
        <v>77</v>
      </c>
      <c r="B1026" s="30"/>
      <c r="C1026" s="30"/>
      <c r="D1026" s="30"/>
      <c r="E1026" s="30"/>
    </row>
    <row r="1027" spans="1:5" ht="15" customHeight="1" x14ac:dyDescent="0.2">
      <c r="A1027" s="64" t="s">
        <v>194</v>
      </c>
      <c r="B1027" s="64"/>
      <c r="C1027" s="64"/>
      <c r="D1027" s="64"/>
      <c r="E1027" s="64"/>
    </row>
    <row r="1028" spans="1:5" ht="15" customHeight="1" x14ac:dyDescent="0.2">
      <c r="A1028" s="64"/>
      <c r="B1028" s="64"/>
      <c r="C1028" s="64"/>
      <c r="D1028" s="64"/>
      <c r="E1028" s="64"/>
    </row>
    <row r="1029" spans="1:5" ht="15" customHeight="1" x14ac:dyDescent="0.2">
      <c r="A1029" s="64"/>
      <c r="B1029" s="64"/>
      <c r="C1029" s="64"/>
      <c r="D1029" s="64"/>
      <c r="E1029" s="64"/>
    </row>
    <row r="1030" spans="1:5" ht="15" customHeight="1" x14ac:dyDescent="0.2">
      <c r="A1030" s="64"/>
      <c r="B1030" s="64"/>
      <c r="C1030" s="64"/>
      <c r="D1030" s="64"/>
      <c r="E1030" s="64"/>
    </row>
    <row r="1031" spans="1:5" ht="15" customHeight="1" x14ac:dyDescent="0.2">
      <c r="A1031" s="64"/>
      <c r="B1031" s="64"/>
      <c r="C1031" s="64"/>
      <c r="D1031" s="64"/>
      <c r="E1031" s="64"/>
    </row>
    <row r="1032" spans="1:5" ht="15" customHeight="1" x14ac:dyDescent="0.2">
      <c r="A1032" s="32"/>
      <c r="B1032" s="32"/>
      <c r="C1032" s="32"/>
      <c r="D1032" s="32"/>
      <c r="E1032" s="32"/>
    </row>
    <row r="1033" spans="1:5" ht="15" customHeight="1" x14ac:dyDescent="0.25">
      <c r="A1033" s="34" t="s">
        <v>1</v>
      </c>
      <c r="B1033" s="36"/>
      <c r="C1033" s="36"/>
      <c r="D1033" s="36"/>
      <c r="E1033" s="36"/>
    </row>
    <row r="1034" spans="1:5" ht="15" customHeight="1" x14ac:dyDescent="0.2">
      <c r="A1034" s="37" t="s">
        <v>47</v>
      </c>
      <c r="B1034" s="36"/>
      <c r="C1034" s="36"/>
      <c r="D1034" s="36"/>
      <c r="E1034" s="38" t="s">
        <v>48</v>
      </c>
    </row>
    <row r="1035" spans="1:5" ht="15" customHeight="1" x14ac:dyDescent="0.25">
      <c r="A1035" s="52"/>
      <c r="B1035" s="34"/>
      <c r="C1035" s="36"/>
      <c r="D1035" s="36"/>
      <c r="E1035" s="40"/>
    </row>
    <row r="1036" spans="1:5" ht="15" customHeight="1" x14ac:dyDescent="0.2">
      <c r="B1036" s="41" t="s">
        <v>49</v>
      </c>
      <c r="C1036" s="41" t="s">
        <v>50</v>
      </c>
      <c r="D1036" s="42" t="s">
        <v>51</v>
      </c>
      <c r="E1036" s="70" t="s">
        <v>52</v>
      </c>
    </row>
    <row r="1037" spans="1:5" ht="15" customHeight="1" x14ac:dyDescent="0.2">
      <c r="B1037" s="107">
        <v>33513233</v>
      </c>
      <c r="C1037" s="45"/>
      <c r="D1037" s="123" t="s">
        <v>69</v>
      </c>
      <c r="E1037" s="74">
        <v>220640.45</v>
      </c>
    </row>
    <row r="1038" spans="1:5" ht="15" customHeight="1" x14ac:dyDescent="0.2">
      <c r="B1038" s="107">
        <v>33113233</v>
      </c>
      <c r="C1038" s="45"/>
      <c r="D1038" s="123" t="s">
        <v>69</v>
      </c>
      <c r="E1038" s="74">
        <v>38936.550000000003</v>
      </c>
    </row>
    <row r="1039" spans="1:5" ht="15" customHeight="1" x14ac:dyDescent="0.2">
      <c r="B1039" s="173"/>
      <c r="C1039" s="49" t="s">
        <v>54</v>
      </c>
      <c r="D1039" s="50"/>
      <c r="E1039" s="51">
        <f>SUM(E1037:E1038)</f>
        <v>259577</v>
      </c>
    </row>
    <row r="1040" spans="1:5" ht="15" customHeight="1" x14ac:dyDescent="0.2">
      <c r="A1040" s="52"/>
      <c r="B1040" s="52"/>
      <c r="C1040" s="52"/>
      <c r="D1040" s="52"/>
      <c r="E1040" s="52"/>
    </row>
    <row r="1041" spans="1:5" ht="15" customHeight="1" x14ac:dyDescent="0.2">
      <c r="A1041" s="52"/>
      <c r="B1041" s="52"/>
      <c r="C1041" s="52"/>
      <c r="D1041" s="52"/>
      <c r="E1041" s="52"/>
    </row>
    <row r="1042" spans="1:5" ht="15" customHeight="1" x14ac:dyDescent="0.25">
      <c r="A1042" s="34" t="s">
        <v>17</v>
      </c>
      <c r="B1042" s="36"/>
      <c r="C1042" s="36"/>
      <c r="D1042" s="36"/>
      <c r="E1042" s="36"/>
    </row>
    <row r="1043" spans="1:5" ht="15" customHeight="1" x14ac:dyDescent="0.2">
      <c r="A1043" s="37" t="s">
        <v>124</v>
      </c>
      <c r="B1043" s="52"/>
      <c r="C1043" s="52"/>
      <c r="D1043" s="52"/>
      <c r="E1043" s="52" t="s">
        <v>125</v>
      </c>
    </row>
    <row r="1044" spans="1:5" ht="15" customHeight="1" x14ac:dyDescent="0.2">
      <c r="A1044" s="52"/>
      <c r="B1044" s="110"/>
      <c r="C1044" s="36"/>
      <c r="D1044" s="52"/>
      <c r="E1044" s="56"/>
    </row>
    <row r="1045" spans="1:5" ht="15" customHeight="1" x14ac:dyDescent="0.2">
      <c r="B1045" s="43" t="s">
        <v>49</v>
      </c>
      <c r="C1045" s="41" t="s">
        <v>50</v>
      </c>
      <c r="D1045" s="144" t="s">
        <v>51</v>
      </c>
      <c r="E1045" s="70" t="s">
        <v>52</v>
      </c>
    </row>
    <row r="1046" spans="1:5" ht="15" customHeight="1" x14ac:dyDescent="0.2">
      <c r="B1046" s="107">
        <v>33513233</v>
      </c>
      <c r="C1046" s="85"/>
      <c r="D1046" s="108" t="s">
        <v>79</v>
      </c>
      <c r="E1046" s="74">
        <v>220640.45</v>
      </c>
    </row>
    <row r="1047" spans="1:5" ht="15" customHeight="1" x14ac:dyDescent="0.2">
      <c r="B1047" s="107">
        <v>33113233</v>
      </c>
      <c r="C1047" s="85"/>
      <c r="D1047" s="108" t="s">
        <v>79</v>
      </c>
      <c r="E1047" s="74">
        <v>38936.550000000003</v>
      </c>
    </row>
    <row r="1048" spans="1:5" ht="15" customHeight="1" x14ac:dyDescent="0.2">
      <c r="B1048" s="173"/>
      <c r="C1048" s="49" t="s">
        <v>54</v>
      </c>
      <c r="D1048" s="62"/>
      <c r="E1048" s="63">
        <f>SUM(E1046:E1047)</f>
        <v>259577</v>
      </c>
    </row>
    <row r="1049" spans="1:5" ht="15" customHeight="1" x14ac:dyDescent="0.2"/>
    <row r="1050" spans="1:5" ht="15" customHeight="1" x14ac:dyDescent="0.2"/>
    <row r="1051" spans="1:5" ht="15" customHeight="1" x14ac:dyDescent="0.25">
      <c r="A1051" s="76" t="s">
        <v>195</v>
      </c>
    </row>
    <row r="1052" spans="1:5" ht="15" customHeight="1" x14ac:dyDescent="0.2">
      <c r="A1052" s="105" t="s">
        <v>44</v>
      </c>
      <c r="B1052" s="105"/>
      <c r="C1052" s="105"/>
      <c r="D1052" s="105"/>
      <c r="E1052" s="105"/>
    </row>
    <row r="1053" spans="1:5" ht="15" customHeight="1" x14ac:dyDescent="0.2">
      <c r="A1053" s="105" t="s">
        <v>45</v>
      </c>
      <c r="B1053" s="105"/>
      <c r="C1053" s="105"/>
      <c r="D1053" s="105"/>
      <c r="E1053" s="105"/>
    </row>
    <row r="1054" spans="1:5" ht="15" customHeight="1" x14ac:dyDescent="0.2">
      <c r="A1054" s="64" t="s">
        <v>196</v>
      </c>
      <c r="B1054" s="64"/>
      <c r="C1054" s="64"/>
      <c r="D1054" s="64"/>
      <c r="E1054" s="64"/>
    </row>
    <row r="1055" spans="1:5" ht="15" customHeight="1" x14ac:dyDescent="0.2">
      <c r="A1055" s="64"/>
      <c r="B1055" s="64"/>
      <c r="C1055" s="64"/>
      <c r="D1055" s="64"/>
      <c r="E1055" s="64"/>
    </row>
    <row r="1056" spans="1:5" ht="15" customHeight="1" x14ac:dyDescent="0.2">
      <c r="A1056" s="64"/>
      <c r="B1056" s="64"/>
      <c r="C1056" s="64"/>
      <c r="D1056" s="64"/>
      <c r="E1056" s="64"/>
    </row>
    <row r="1057" spans="1:5" ht="15" customHeight="1" x14ac:dyDescent="0.2">
      <c r="A1057" s="64"/>
      <c r="B1057" s="64"/>
      <c r="C1057" s="64"/>
      <c r="D1057" s="64"/>
      <c r="E1057" s="64"/>
    </row>
    <row r="1058" spans="1:5" ht="15" customHeight="1" x14ac:dyDescent="0.2">
      <c r="A1058" s="90"/>
      <c r="B1058" s="90"/>
      <c r="C1058" s="90"/>
      <c r="D1058" s="90"/>
      <c r="E1058" s="90"/>
    </row>
    <row r="1059" spans="1:5" ht="15" customHeight="1" x14ac:dyDescent="0.25">
      <c r="A1059" s="66" t="s">
        <v>1</v>
      </c>
      <c r="B1059" s="67"/>
      <c r="C1059" s="67"/>
      <c r="D1059" s="67"/>
      <c r="E1059" s="67"/>
    </row>
    <row r="1060" spans="1:5" ht="15" customHeight="1" x14ac:dyDescent="0.2">
      <c r="A1060" s="91" t="s">
        <v>47</v>
      </c>
      <c r="B1060" s="67"/>
      <c r="C1060" s="67"/>
      <c r="D1060" s="67"/>
      <c r="E1060" s="68" t="s">
        <v>48</v>
      </c>
    </row>
    <row r="1061" spans="1:5" ht="15" customHeight="1" x14ac:dyDescent="0.25">
      <c r="A1061" s="77"/>
      <c r="B1061" s="66"/>
      <c r="C1061" s="67"/>
      <c r="D1061" s="67"/>
      <c r="E1061" s="92"/>
    </row>
    <row r="1062" spans="1:5" ht="15" customHeight="1" x14ac:dyDescent="0.2">
      <c r="B1062" s="43" t="s">
        <v>49</v>
      </c>
      <c r="C1062" s="43" t="s">
        <v>50</v>
      </c>
      <c r="D1062" s="93" t="s">
        <v>51</v>
      </c>
      <c r="E1062" s="70" t="s">
        <v>52</v>
      </c>
    </row>
    <row r="1063" spans="1:5" ht="15" customHeight="1" x14ac:dyDescent="0.2">
      <c r="B1063" s="174">
        <v>98861</v>
      </c>
      <c r="C1063" s="72"/>
      <c r="D1063" s="73" t="s">
        <v>197</v>
      </c>
      <c r="E1063" s="74">
        <v>361010</v>
      </c>
    </row>
    <row r="1064" spans="1:5" ht="15" customHeight="1" x14ac:dyDescent="0.2">
      <c r="B1064" s="175"/>
      <c r="C1064" s="87" t="s">
        <v>54</v>
      </c>
      <c r="D1064" s="96"/>
      <c r="E1064" s="97">
        <f>SUM(E1063:E1063)</f>
        <v>361010</v>
      </c>
    </row>
    <row r="1065" spans="1:5" ht="15" customHeight="1" x14ac:dyDescent="0.2">
      <c r="A1065" s="78"/>
      <c r="B1065" s="78"/>
      <c r="C1065" s="78"/>
      <c r="D1065" s="78"/>
      <c r="E1065" s="77"/>
    </row>
    <row r="1066" spans="1:5" ht="15" customHeight="1" x14ac:dyDescent="0.25">
      <c r="A1066" s="66" t="s">
        <v>17</v>
      </c>
      <c r="B1066" s="77"/>
      <c r="C1066" s="77"/>
      <c r="D1066" s="77"/>
      <c r="E1066" s="77"/>
    </row>
    <row r="1067" spans="1:5" ht="15" customHeight="1" x14ac:dyDescent="0.2">
      <c r="A1067" s="91" t="s">
        <v>198</v>
      </c>
      <c r="B1067" s="67"/>
      <c r="C1067" s="67"/>
      <c r="D1067" s="67"/>
      <c r="E1067" s="68" t="s">
        <v>199</v>
      </c>
    </row>
    <row r="1068" spans="1:5" ht="15" customHeight="1" x14ac:dyDescent="0.25">
      <c r="A1068" s="66"/>
      <c r="B1068" s="151"/>
      <c r="C1068" s="67"/>
      <c r="D1068" s="67"/>
      <c r="E1068" s="92"/>
    </row>
    <row r="1069" spans="1:5" ht="15" customHeight="1" x14ac:dyDescent="0.2">
      <c r="A1069" s="81"/>
      <c r="B1069" s="81"/>
      <c r="C1069" s="43" t="s">
        <v>50</v>
      </c>
      <c r="D1069" s="42" t="s">
        <v>57</v>
      </c>
      <c r="E1069" s="70" t="s">
        <v>52</v>
      </c>
    </row>
    <row r="1070" spans="1:5" ht="15" customHeight="1" x14ac:dyDescent="0.2">
      <c r="A1070" s="166"/>
      <c r="B1070" s="176"/>
      <c r="C1070" s="85">
        <v>6172</v>
      </c>
      <c r="D1070" s="61" t="s">
        <v>86</v>
      </c>
      <c r="E1070" s="74">
        <v>100540</v>
      </c>
    </row>
    <row r="1071" spans="1:5" ht="15" customHeight="1" x14ac:dyDescent="0.2">
      <c r="A1071" s="81"/>
      <c r="B1071" s="176"/>
      <c r="C1071" s="87" t="s">
        <v>54</v>
      </c>
      <c r="D1071" s="96"/>
      <c r="E1071" s="97">
        <f>SUM(E1070:E1070)</f>
        <v>100540</v>
      </c>
    </row>
    <row r="1072" spans="1:5" ht="15" customHeight="1" x14ac:dyDescent="0.2">
      <c r="A1072" s="77"/>
      <c r="B1072" s="77"/>
      <c r="C1072" s="77"/>
      <c r="D1072" s="77"/>
      <c r="E1072" s="77"/>
    </row>
    <row r="1073" spans="1:7" ht="15" customHeight="1" x14ac:dyDescent="0.25">
      <c r="A1073" s="66" t="s">
        <v>17</v>
      </c>
      <c r="B1073" s="67"/>
      <c r="C1073" s="67"/>
      <c r="D1073" s="67"/>
      <c r="E1073" s="67"/>
    </row>
    <row r="1074" spans="1:7" ht="15" customHeight="1" x14ac:dyDescent="0.2">
      <c r="A1074" s="91" t="s">
        <v>47</v>
      </c>
      <c r="B1074" s="67"/>
      <c r="C1074" s="67"/>
      <c r="D1074" s="67"/>
      <c r="E1074" s="68" t="s">
        <v>48</v>
      </c>
    </row>
    <row r="1075" spans="1:7" ht="15" customHeight="1" x14ac:dyDescent="0.25">
      <c r="A1075" s="66"/>
      <c r="B1075" s="78"/>
      <c r="C1075" s="67"/>
      <c r="D1075" s="67"/>
      <c r="E1075" s="92"/>
    </row>
    <row r="1076" spans="1:7" ht="15" customHeight="1" x14ac:dyDescent="0.2">
      <c r="A1076" s="84"/>
      <c r="B1076" s="81"/>
      <c r="C1076" s="43" t="s">
        <v>50</v>
      </c>
      <c r="D1076" s="177" t="s">
        <v>51</v>
      </c>
      <c r="E1076" s="70" t="s">
        <v>52</v>
      </c>
    </row>
    <row r="1077" spans="1:7" ht="15" customHeight="1" x14ac:dyDescent="0.2">
      <c r="A1077" s="84"/>
      <c r="B1077" s="86"/>
      <c r="C1077" s="115">
        <v>6172</v>
      </c>
      <c r="D1077" s="61" t="s">
        <v>190</v>
      </c>
      <c r="E1077" s="116">
        <v>260470</v>
      </c>
      <c r="G1077" s="132">
        <f>+E1064-E1071</f>
        <v>260470</v>
      </c>
    </row>
    <row r="1078" spans="1:7" ht="15" customHeight="1" x14ac:dyDescent="0.2">
      <c r="A1078" s="67"/>
      <c r="B1078" s="86"/>
      <c r="C1078" s="87" t="s">
        <v>54</v>
      </c>
      <c r="D1078" s="120"/>
      <c r="E1078" s="97">
        <f>E1077</f>
        <v>260470</v>
      </c>
      <c r="G1078" s="132">
        <f>SUM(E1071,E1078)</f>
        <v>361010</v>
      </c>
    </row>
    <row r="1079" spans="1:7" ht="15" customHeight="1" x14ac:dyDescent="0.2"/>
    <row r="1080" spans="1:7" ht="15" customHeight="1" x14ac:dyDescent="0.2"/>
    <row r="1081" spans="1:7" ht="15" customHeight="1" x14ac:dyDescent="0.25">
      <c r="A1081" s="76" t="s">
        <v>200</v>
      </c>
    </row>
    <row r="1082" spans="1:7" ht="15" customHeight="1" x14ac:dyDescent="0.2">
      <c r="A1082" s="30" t="s">
        <v>44</v>
      </c>
      <c r="B1082" s="30"/>
      <c r="C1082" s="30"/>
      <c r="D1082" s="30"/>
      <c r="E1082" s="30"/>
    </row>
    <row r="1083" spans="1:7" ht="15" customHeight="1" x14ac:dyDescent="0.2">
      <c r="A1083" s="64" t="s">
        <v>201</v>
      </c>
      <c r="B1083" s="64"/>
      <c r="C1083" s="64"/>
      <c r="D1083" s="64"/>
      <c r="E1083" s="64"/>
    </row>
    <row r="1084" spans="1:7" ht="15" customHeight="1" x14ac:dyDescent="0.2">
      <c r="A1084" s="64"/>
      <c r="B1084" s="64"/>
      <c r="C1084" s="64"/>
      <c r="D1084" s="64"/>
      <c r="E1084" s="64"/>
    </row>
    <row r="1085" spans="1:7" ht="15" customHeight="1" x14ac:dyDescent="0.2">
      <c r="A1085" s="64"/>
      <c r="B1085" s="64"/>
      <c r="C1085" s="64"/>
      <c r="D1085" s="64"/>
      <c r="E1085" s="64"/>
    </row>
    <row r="1086" spans="1:7" ht="15" customHeight="1" x14ac:dyDescent="0.2">
      <c r="A1086" s="64"/>
      <c r="B1086" s="64"/>
      <c r="C1086" s="64"/>
      <c r="D1086" s="64"/>
      <c r="E1086" s="64"/>
    </row>
    <row r="1087" spans="1:7" ht="15" customHeight="1" x14ac:dyDescent="0.2">
      <c r="A1087" s="64"/>
      <c r="B1087" s="64"/>
      <c r="C1087" s="64"/>
      <c r="D1087" s="64"/>
      <c r="E1087" s="64"/>
    </row>
    <row r="1088" spans="1:7" ht="15" customHeight="1" x14ac:dyDescent="0.2">
      <c r="A1088" s="64"/>
      <c r="B1088" s="64"/>
      <c r="C1088" s="64"/>
      <c r="D1088" s="64"/>
      <c r="E1088" s="64"/>
    </row>
    <row r="1089" spans="1:5" ht="15" customHeight="1" x14ac:dyDescent="0.2">
      <c r="A1089" s="64"/>
      <c r="B1089" s="64"/>
      <c r="C1089" s="64"/>
      <c r="D1089" s="64"/>
      <c r="E1089" s="64"/>
    </row>
    <row r="1090" spans="1:5" ht="15" customHeight="1" x14ac:dyDescent="0.2">
      <c r="A1090" s="64"/>
      <c r="B1090" s="64"/>
      <c r="C1090" s="64"/>
      <c r="D1090" s="64"/>
      <c r="E1090" s="64"/>
    </row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66" t="s">
        <v>1</v>
      </c>
      <c r="B1094" s="36"/>
      <c r="C1094" s="36"/>
      <c r="D1094" s="36"/>
      <c r="E1094" s="36"/>
    </row>
    <row r="1095" spans="1:5" ht="15" customHeight="1" x14ac:dyDescent="0.2">
      <c r="A1095" s="118" t="s">
        <v>99</v>
      </c>
      <c r="B1095" s="36"/>
      <c r="C1095" s="36"/>
      <c r="D1095" s="36"/>
      <c r="E1095" s="38" t="s">
        <v>202</v>
      </c>
    </row>
    <row r="1096" spans="1:5" ht="15" customHeight="1" x14ac:dyDescent="0.25">
      <c r="A1096" s="34"/>
      <c r="B1096" s="52"/>
      <c r="C1096" s="36"/>
      <c r="D1096" s="36"/>
      <c r="E1096" s="40"/>
    </row>
    <row r="1097" spans="1:5" ht="15" customHeight="1" x14ac:dyDescent="0.25">
      <c r="A1097" s="34"/>
      <c r="B1097" s="52"/>
      <c r="C1097" s="41" t="s">
        <v>50</v>
      </c>
      <c r="D1097" s="42" t="s">
        <v>51</v>
      </c>
      <c r="E1097" s="70" t="s">
        <v>52</v>
      </c>
    </row>
    <row r="1098" spans="1:5" ht="15" customHeight="1" x14ac:dyDescent="0.25">
      <c r="A1098" s="34"/>
      <c r="B1098" s="52"/>
      <c r="C1098" s="109">
        <v>3299</v>
      </c>
      <c r="D1098" s="108" t="s">
        <v>101</v>
      </c>
      <c r="E1098" s="130">
        <v>4282.8</v>
      </c>
    </row>
    <row r="1099" spans="1:5" ht="15" customHeight="1" x14ac:dyDescent="0.25">
      <c r="A1099" s="34"/>
      <c r="B1099" s="52"/>
      <c r="C1099" s="49" t="s">
        <v>54</v>
      </c>
      <c r="D1099" s="50"/>
      <c r="E1099" s="51">
        <f>SUM(E1098:E1098)</f>
        <v>4282.8</v>
      </c>
    </row>
    <row r="1100" spans="1:5" ht="15" customHeight="1" x14ac:dyDescent="0.25">
      <c r="A1100" s="34"/>
      <c r="B1100" s="52"/>
      <c r="C1100" s="36"/>
      <c r="D1100" s="36"/>
      <c r="E1100" s="40"/>
    </row>
    <row r="1101" spans="1:5" ht="15" customHeight="1" x14ac:dyDescent="0.25">
      <c r="A1101" s="66" t="s">
        <v>1</v>
      </c>
      <c r="B1101" s="36"/>
      <c r="C1101" s="36"/>
      <c r="D1101" s="36"/>
      <c r="E1101" s="36"/>
    </row>
    <row r="1102" spans="1:5" ht="15" customHeight="1" x14ac:dyDescent="0.2">
      <c r="A1102" s="118" t="s">
        <v>99</v>
      </c>
      <c r="B1102" s="36"/>
      <c r="C1102" s="36"/>
      <c r="D1102" s="36"/>
      <c r="E1102" s="38" t="s">
        <v>203</v>
      </c>
    </row>
    <row r="1103" spans="1:5" ht="15" customHeight="1" x14ac:dyDescent="0.25">
      <c r="A1103" s="34"/>
      <c r="B1103" s="52"/>
      <c r="C1103" s="36"/>
      <c r="D1103" s="36"/>
      <c r="E1103" s="40"/>
    </row>
    <row r="1104" spans="1:5" ht="15" customHeight="1" x14ac:dyDescent="0.25">
      <c r="A1104" s="34"/>
      <c r="B1104" s="52"/>
      <c r="C1104" s="41" t="s">
        <v>50</v>
      </c>
      <c r="D1104" s="42" t="s">
        <v>51</v>
      </c>
      <c r="E1104" s="70" t="s">
        <v>52</v>
      </c>
    </row>
    <row r="1105" spans="1:7" ht="15" customHeight="1" x14ac:dyDescent="0.25">
      <c r="A1105" s="34"/>
      <c r="B1105" s="52"/>
      <c r="C1105" s="109">
        <v>3299</v>
      </c>
      <c r="D1105" s="108" t="s">
        <v>101</v>
      </c>
      <c r="E1105" s="124">
        <v>4800</v>
      </c>
    </row>
    <row r="1106" spans="1:7" ht="15" customHeight="1" x14ac:dyDescent="0.25">
      <c r="A1106" s="34"/>
      <c r="B1106" s="52"/>
      <c r="C1106" s="49" t="s">
        <v>54</v>
      </c>
      <c r="D1106" s="50"/>
      <c r="E1106" s="51">
        <f>SUM(E1105:E1105)</f>
        <v>4800</v>
      </c>
      <c r="G1106" s="132">
        <f>SUM(E1099,E1106)</f>
        <v>9082.7999999999993</v>
      </c>
    </row>
    <row r="1107" spans="1:7" ht="15" customHeight="1" x14ac:dyDescent="0.2"/>
    <row r="1108" spans="1:7" ht="15" customHeight="1" x14ac:dyDescent="0.25">
      <c r="A1108" s="34" t="s">
        <v>17</v>
      </c>
      <c r="B1108" s="36"/>
      <c r="C1108" s="36"/>
      <c r="D1108" s="36"/>
      <c r="E1108" s="69"/>
    </row>
    <row r="1109" spans="1:7" ht="15" customHeight="1" x14ac:dyDescent="0.2">
      <c r="A1109" s="118" t="s">
        <v>99</v>
      </c>
      <c r="B1109" s="36"/>
      <c r="C1109" s="36"/>
      <c r="D1109" s="36"/>
      <c r="E1109" s="38" t="s">
        <v>202</v>
      </c>
    </row>
    <row r="1110" spans="1:7" ht="15" customHeight="1" x14ac:dyDescent="0.2">
      <c r="A1110" s="69"/>
      <c r="B1110" s="110"/>
      <c r="C1110" s="36"/>
      <c r="E1110" s="56"/>
    </row>
    <row r="1111" spans="1:7" ht="15" customHeight="1" x14ac:dyDescent="0.2">
      <c r="A1111" s="57"/>
      <c r="B1111" s="57"/>
      <c r="C1111" s="41" t="s">
        <v>50</v>
      </c>
      <c r="D1111" s="41" t="s">
        <v>57</v>
      </c>
      <c r="E1111" s="70" t="s">
        <v>52</v>
      </c>
    </row>
    <row r="1112" spans="1:7" ht="15" customHeight="1" x14ac:dyDescent="0.2">
      <c r="A1112" s="129"/>
      <c r="B1112" s="84"/>
      <c r="C1112" s="109">
        <v>6402</v>
      </c>
      <c r="D1112" s="133" t="s">
        <v>104</v>
      </c>
      <c r="E1112" s="130">
        <v>4282.8</v>
      </c>
    </row>
    <row r="1113" spans="1:7" ht="15" customHeight="1" x14ac:dyDescent="0.2">
      <c r="A1113" s="135"/>
      <c r="B1113" s="104"/>
      <c r="C1113" s="49" t="s">
        <v>54</v>
      </c>
      <c r="D1113" s="136"/>
      <c r="E1113" s="51">
        <f>SUM(E1112:E1112)</f>
        <v>4282.8</v>
      </c>
    </row>
    <row r="1114" spans="1:7" ht="15" customHeight="1" x14ac:dyDescent="0.2"/>
    <row r="1115" spans="1:7" ht="15" customHeight="1" x14ac:dyDescent="0.25">
      <c r="A1115" s="34" t="s">
        <v>17</v>
      </c>
      <c r="B1115" s="36"/>
      <c r="C1115" s="36"/>
      <c r="D1115" s="36"/>
      <c r="E1115" s="69"/>
    </row>
    <row r="1116" spans="1:7" ht="15" customHeight="1" x14ac:dyDescent="0.2">
      <c r="A1116" s="118" t="s">
        <v>99</v>
      </c>
      <c r="B1116" s="36"/>
      <c r="C1116" s="36"/>
      <c r="D1116" s="36"/>
      <c r="E1116" s="38" t="s">
        <v>203</v>
      </c>
    </row>
    <row r="1117" spans="1:7" ht="15" customHeight="1" x14ac:dyDescent="0.2">
      <c r="A1117" s="69"/>
      <c r="B1117" s="110"/>
      <c r="C1117" s="36"/>
      <c r="E1117" s="56"/>
    </row>
    <row r="1118" spans="1:7" ht="15" customHeight="1" x14ac:dyDescent="0.2">
      <c r="C1118" s="41" t="s">
        <v>50</v>
      </c>
      <c r="D1118" s="41" t="s">
        <v>57</v>
      </c>
      <c r="E1118" s="70" t="s">
        <v>52</v>
      </c>
    </row>
    <row r="1119" spans="1:7" ht="15" customHeight="1" x14ac:dyDescent="0.2">
      <c r="C1119" s="109">
        <v>6402</v>
      </c>
      <c r="D1119" s="133" t="s">
        <v>104</v>
      </c>
      <c r="E1119" s="130">
        <v>4800</v>
      </c>
    </row>
    <row r="1120" spans="1:7" ht="15" customHeight="1" x14ac:dyDescent="0.2">
      <c r="C1120" s="49" t="s">
        <v>54</v>
      </c>
      <c r="D1120" s="136"/>
      <c r="E1120" s="51">
        <f>SUM(E1119:E1119)</f>
        <v>4800</v>
      </c>
    </row>
    <row r="1121" spans="1:5" ht="15" customHeight="1" x14ac:dyDescent="0.2"/>
    <row r="1122" spans="1:5" ht="15" customHeight="1" x14ac:dyDescent="0.2"/>
    <row r="1123" spans="1:5" ht="15" customHeight="1" x14ac:dyDescent="0.25">
      <c r="A1123" s="76" t="s">
        <v>204</v>
      </c>
    </row>
    <row r="1124" spans="1:5" ht="15" customHeight="1" x14ac:dyDescent="0.2">
      <c r="A1124" s="121" t="s">
        <v>205</v>
      </c>
      <c r="B1124" s="121"/>
      <c r="C1124" s="121"/>
      <c r="D1124" s="121"/>
      <c r="E1124" s="121"/>
    </row>
    <row r="1125" spans="1:5" ht="15" customHeight="1" x14ac:dyDescent="0.2">
      <c r="A1125" s="121"/>
      <c r="B1125" s="121"/>
      <c r="C1125" s="121"/>
      <c r="D1125" s="121"/>
      <c r="E1125" s="121"/>
    </row>
    <row r="1126" spans="1:5" ht="15" customHeight="1" x14ac:dyDescent="0.2">
      <c r="A1126" s="64" t="s">
        <v>206</v>
      </c>
      <c r="B1126" s="64"/>
      <c r="C1126" s="64"/>
      <c r="D1126" s="64"/>
      <c r="E1126" s="64"/>
    </row>
    <row r="1127" spans="1:5" ht="15" customHeight="1" x14ac:dyDescent="0.2">
      <c r="A1127" s="64"/>
      <c r="B1127" s="64"/>
      <c r="C1127" s="64"/>
      <c r="D1127" s="64"/>
      <c r="E1127" s="64"/>
    </row>
    <row r="1128" spans="1:5" ht="15" customHeight="1" x14ac:dyDescent="0.2">
      <c r="A1128" s="64"/>
      <c r="B1128" s="64"/>
      <c r="C1128" s="64"/>
      <c r="D1128" s="64"/>
      <c r="E1128" s="64"/>
    </row>
    <row r="1129" spans="1:5" ht="15" customHeight="1" x14ac:dyDescent="0.2">
      <c r="A1129" s="64"/>
      <c r="B1129" s="64"/>
      <c r="C1129" s="64"/>
      <c r="D1129" s="64"/>
      <c r="E1129" s="64"/>
    </row>
    <row r="1130" spans="1:5" ht="15" customHeight="1" x14ac:dyDescent="0.2">
      <c r="A1130" s="64"/>
      <c r="B1130" s="64"/>
      <c r="C1130" s="64"/>
      <c r="D1130" s="64"/>
      <c r="E1130" s="64"/>
    </row>
    <row r="1131" spans="1:5" ht="15" customHeight="1" x14ac:dyDescent="0.2">
      <c r="A1131" s="64"/>
      <c r="B1131" s="64"/>
      <c r="C1131" s="64"/>
      <c r="D1131" s="64"/>
      <c r="E1131" s="64"/>
    </row>
    <row r="1132" spans="1:5" ht="15" customHeight="1" x14ac:dyDescent="0.2">
      <c r="A1132" s="64"/>
      <c r="B1132" s="64"/>
      <c r="C1132" s="64"/>
      <c r="D1132" s="64"/>
      <c r="E1132" s="64"/>
    </row>
    <row r="1133" spans="1:5" ht="15" customHeight="1" x14ac:dyDescent="0.2">
      <c r="A1133" s="64"/>
      <c r="B1133" s="64"/>
      <c r="C1133" s="64"/>
      <c r="D1133" s="64"/>
      <c r="E1133" s="64"/>
    </row>
    <row r="1134" spans="1:5" ht="15" customHeight="1" x14ac:dyDescent="0.2"/>
    <row r="1135" spans="1:5" ht="15" customHeight="1" x14ac:dyDescent="0.25">
      <c r="A1135" s="66" t="s">
        <v>17</v>
      </c>
      <c r="B1135" s="67"/>
      <c r="C1135" s="67"/>
      <c r="D1135" s="67"/>
      <c r="E1135" s="67"/>
    </row>
    <row r="1136" spans="1:5" ht="15" customHeight="1" x14ac:dyDescent="0.2">
      <c r="A1136" s="91" t="s">
        <v>47</v>
      </c>
      <c r="B1136" s="67"/>
      <c r="C1136" s="67"/>
      <c r="D1136" s="67"/>
      <c r="E1136" s="68" t="s">
        <v>48</v>
      </c>
    </row>
    <row r="1137" spans="1:5" ht="15" customHeight="1" x14ac:dyDescent="0.25">
      <c r="A1137" s="66"/>
      <c r="B1137" s="78"/>
      <c r="C1137" s="67"/>
      <c r="D1137" s="67"/>
      <c r="E1137" s="92"/>
    </row>
    <row r="1138" spans="1:5" ht="15" customHeight="1" x14ac:dyDescent="0.2">
      <c r="B1138" s="43" t="s">
        <v>49</v>
      </c>
      <c r="C1138" s="43" t="s">
        <v>50</v>
      </c>
      <c r="D1138" s="82" t="s">
        <v>57</v>
      </c>
      <c r="E1138" s="70" t="s">
        <v>52</v>
      </c>
    </row>
    <row r="1139" spans="1:5" ht="15" customHeight="1" x14ac:dyDescent="0.2">
      <c r="B1139" s="100">
        <v>13307</v>
      </c>
      <c r="C1139" s="115">
        <v>4372</v>
      </c>
      <c r="D1139" s="140" t="s">
        <v>87</v>
      </c>
      <c r="E1139" s="116">
        <v>-584440</v>
      </c>
    </row>
    <row r="1140" spans="1:5" ht="15" customHeight="1" x14ac:dyDescent="0.2">
      <c r="B1140" s="75"/>
      <c r="C1140" s="87" t="s">
        <v>54</v>
      </c>
      <c r="D1140" s="96"/>
      <c r="E1140" s="97">
        <f>SUM(E1139:E1139)</f>
        <v>-584440</v>
      </c>
    </row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4" t="s">
        <v>17</v>
      </c>
      <c r="B1146" s="36"/>
      <c r="C1146" s="36"/>
      <c r="D1146" s="36"/>
      <c r="E1146" s="36"/>
    </row>
    <row r="1147" spans="1:5" ht="15" customHeight="1" x14ac:dyDescent="0.2">
      <c r="A1147" s="37" t="s">
        <v>124</v>
      </c>
      <c r="B1147" s="69"/>
      <c r="C1147" s="69"/>
      <c r="D1147" s="69"/>
      <c r="E1147" s="69" t="s">
        <v>125</v>
      </c>
    </row>
    <row r="1148" spans="1:5" ht="15" customHeight="1" x14ac:dyDescent="0.2">
      <c r="A1148" s="69"/>
      <c r="B1148" s="110"/>
      <c r="C1148" s="36"/>
      <c r="D1148" s="69"/>
      <c r="E1148" s="56"/>
    </row>
    <row r="1149" spans="1:5" ht="15" customHeight="1" x14ac:dyDescent="0.2">
      <c r="B1149" s="43" t="s">
        <v>49</v>
      </c>
      <c r="C1149" s="41" t="s">
        <v>50</v>
      </c>
      <c r="D1149" s="144" t="s">
        <v>51</v>
      </c>
      <c r="E1149" s="70" t="s">
        <v>52</v>
      </c>
    </row>
    <row r="1150" spans="1:5" ht="15" customHeight="1" x14ac:dyDescent="0.2">
      <c r="B1150" s="100">
        <v>13307</v>
      </c>
      <c r="C1150" s="109"/>
      <c r="D1150" s="108" t="s">
        <v>79</v>
      </c>
      <c r="E1150" s="143">
        <v>140600</v>
      </c>
    </row>
    <row r="1151" spans="1:5" ht="15" customHeight="1" x14ac:dyDescent="0.2">
      <c r="B1151" s="75"/>
      <c r="C1151" s="49" t="s">
        <v>54</v>
      </c>
      <c r="D1151" s="62"/>
      <c r="E1151" s="63">
        <f>SUM(E1150:E1150)</f>
        <v>140600</v>
      </c>
    </row>
    <row r="1152" spans="1:5" ht="15" customHeight="1" x14ac:dyDescent="0.2">
      <c r="A1152" s="69"/>
      <c r="B1152" s="69"/>
      <c r="C1152" s="69"/>
      <c r="D1152" s="69"/>
      <c r="E1152" s="69"/>
    </row>
    <row r="1153" spans="1:7" ht="15" customHeight="1" x14ac:dyDescent="0.25">
      <c r="A1153" s="34" t="s">
        <v>17</v>
      </c>
      <c r="B1153" s="36"/>
      <c r="C1153" s="36"/>
      <c r="D1153" s="36"/>
      <c r="E1153" s="36"/>
    </row>
    <row r="1154" spans="1:7" ht="15" customHeight="1" x14ac:dyDescent="0.2">
      <c r="A1154" s="37" t="s">
        <v>55</v>
      </c>
      <c r="B1154" s="69"/>
      <c r="C1154" s="69"/>
      <c r="D1154" s="69"/>
      <c r="E1154" s="69" t="s">
        <v>56</v>
      </c>
    </row>
    <row r="1155" spans="1:7" ht="15" customHeight="1" x14ac:dyDescent="0.2">
      <c r="A1155" s="69"/>
      <c r="B1155" s="110"/>
      <c r="C1155" s="36"/>
      <c r="D1155" s="69"/>
      <c r="E1155" s="56"/>
    </row>
    <row r="1156" spans="1:7" ht="15" customHeight="1" x14ac:dyDescent="0.2">
      <c r="A1156" s="81"/>
      <c r="B1156" s="43" t="s">
        <v>49</v>
      </c>
      <c r="C1156" s="41" t="s">
        <v>50</v>
      </c>
      <c r="D1156" s="144" t="s">
        <v>51</v>
      </c>
      <c r="E1156" s="70" t="s">
        <v>52</v>
      </c>
    </row>
    <row r="1157" spans="1:7" ht="15" customHeight="1" x14ac:dyDescent="0.2">
      <c r="A1157" s="103"/>
      <c r="B1157" s="100">
        <v>13307</v>
      </c>
      <c r="C1157" s="109"/>
      <c r="D1157" s="108" t="s">
        <v>79</v>
      </c>
      <c r="E1157" s="143">
        <f>103360+340480</f>
        <v>443840</v>
      </c>
    </row>
    <row r="1158" spans="1:7" ht="15" customHeight="1" x14ac:dyDescent="0.2">
      <c r="A1158" s="104"/>
      <c r="B1158" s="75"/>
      <c r="C1158" s="49" t="s">
        <v>54</v>
      </c>
      <c r="D1158" s="62"/>
      <c r="E1158" s="63">
        <f>SUM(E1157:E1157)</f>
        <v>443840</v>
      </c>
      <c r="G1158" s="132">
        <f>SUM(E1151,E1158)</f>
        <v>584440</v>
      </c>
    </row>
    <row r="1159" spans="1:7" ht="15" customHeight="1" x14ac:dyDescent="0.2"/>
    <row r="1160" spans="1:7" ht="15" customHeight="1" x14ac:dyDescent="0.2"/>
    <row r="1161" spans="1:7" ht="15" customHeight="1" x14ac:dyDescent="0.25">
      <c r="A1161" s="76" t="s">
        <v>207</v>
      </c>
    </row>
    <row r="1162" spans="1:7" ht="15" customHeight="1" x14ac:dyDescent="0.2">
      <c r="A1162" s="30" t="s">
        <v>122</v>
      </c>
      <c r="B1162" s="30"/>
      <c r="C1162" s="30"/>
      <c r="D1162" s="30"/>
      <c r="E1162" s="30"/>
    </row>
    <row r="1163" spans="1:7" ht="15" customHeight="1" x14ac:dyDescent="0.2">
      <c r="A1163" s="30"/>
      <c r="B1163" s="30"/>
      <c r="C1163" s="30"/>
      <c r="D1163" s="30"/>
      <c r="E1163" s="30"/>
    </row>
    <row r="1164" spans="1:7" ht="15" customHeight="1" x14ac:dyDescent="0.2">
      <c r="A1164" s="64" t="s">
        <v>208</v>
      </c>
      <c r="B1164" s="64"/>
      <c r="C1164" s="64"/>
      <c r="D1164" s="64"/>
      <c r="E1164" s="64"/>
    </row>
    <row r="1165" spans="1:7" ht="15" customHeight="1" x14ac:dyDescent="0.2">
      <c r="A1165" s="64"/>
      <c r="B1165" s="64"/>
      <c r="C1165" s="64"/>
      <c r="D1165" s="64"/>
      <c r="E1165" s="64"/>
    </row>
    <row r="1166" spans="1:7" ht="15" customHeight="1" x14ac:dyDescent="0.2">
      <c r="A1166" s="64"/>
      <c r="B1166" s="64"/>
      <c r="C1166" s="64"/>
      <c r="D1166" s="64"/>
      <c r="E1166" s="64"/>
    </row>
    <row r="1167" spans="1:7" ht="15" customHeight="1" x14ac:dyDescent="0.2">
      <c r="A1167" s="64"/>
      <c r="B1167" s="64"/>
      <c r="C1167" s="64"/>
      <c r="D1167" s="64"/>
      <c r="E1167" s="64"/>
    </row>
    <row r="1168" spans="1:7" ht="15" customHeight="1" x14ac:dyDescent="0.2">
      <c r="A1168" s="64"/>
      <c r="B1168" s="64"/>
      <c r="C1168" s="64"/>
      <c r="D1168" s="64"/>
      <c r="E1168" s="64"/>
    </row>
    <row r="1169" spans="1:5" ht="15" customHeight="1" x14ac:dyDescent="0.2">
      <c r="A1169" s="90"/>
      <c r="B1169" s="90"/>
      <c r="C1169" s="90"/>
      <c r="D1169" s="90"/>
      <c r="E1169" s="90"/>
    </row>
    <row r="1170" spans="1:5" ht="15" customHeight="1" x14ac:dyDescent="0.25">
      <c r="A1170" s="34" t="s">
        <v>17</v>
      </c>
      <c r="B1170" s="36"/>
      <c r="C1170" s="36"/>
      <c r="D1170" s="36"/>
      <c r="E1170" s="36"/>
    </row>
    <row r="1171" spans="1:5" ht="15" customHeight="1" x14ac:dyDescent="0.2">
      <c r="A1171" s="37" t="s">
        <v>124</v>
      </c>
      <c r="B1171" s="69"/>
      <c r="C1171" s="69"/>
      <c r="D1171" s="69"/>
      <c r="E1171" s="69" t="s">
        <v>125</v>
      </c>
    </row>
    <row r="1172" spans="1:5" ht="15" customHeight="1" x14ac:dyDescent="0.2">
      <c r="A1172" s="69"/>
      <c r="B1172" s="110"/>
      <c r="C1172" s="36"/>
      <c r="D1172" s="69"/>
      <c r="E1172" s="56"/>
    </row>
    <row r="1173" spans="1:5" ht="15" customHeight="1" x14ac:dyDescent="0.2">
      <c r="B1173" s="43" t="s">
        <v>49</v>
      </c>
      <c r="C1173" s="41" t="s">
        <v>50</v>
      </c>
      <c r="D1173" s="42" t="s">
        <v>51</v>
      </c>
      <c r="E1173" s="70" t="s">
        <v>52</v>
      </c>
    </row>
    <row r="1174" spans="1:5" ht="15" customHeight="1" x14ac:dyDescent="0.2">
      <c r="B1174" s="71">
        <v>20</v>
      </c>
      <c r="C1174" s="109"/>
      <c r="D1174" s="158" t="s">
        <v>115</v>
      </c>
      <c r="E1174" s="143">
        <v>-3533569.15</v>
      </c>
    </row>
    <row r="1175" spans="1:5" ht="15" customHeight="1" x14ac:dyDescent="0.2">
      <c r="B1175" s="71"/>
      <c r="C1175" s="49" t="s">
        <v>54</v>
      </c>
      <c r="D1175" s="62"/>
      <c r="E1175" s="63">
        <f>SUM(E1174:E1174)</f>
        <v>-3533569.15</v>
      </c>
    </row>
    <row r="1176" spans="1:5" ht="15" customHeight="1" x14ac:dyDescent="0.2">
      <c r="A1176" s="90"/>
      <c r="B1176" s="90"/>
      <c r="C1176" s="90"/>
      <c r="D1176" s="90"/>
      <c r="E1176" s="90"/>
    </row>
    <row r="1177" spans="1:5" ht="15" customHeight="1" x14ac:dyDescent="0.25">
      <c r="A1177" s="66" t="s">
        <v>17</v>
      </c>
      <c r="B1177" s="67"/>
      <c r="C1177" s="67"/>
      <c r="D1177" s="67"/>
      <c r="E1177" s="67"/>
    </row>
    <row r="1178" spans="1:5" ht="15" customHeight="1" x14ac:dyDescent="0.2">
      <c r="A1178" s="91" t="s">
        <v>47</v>
      </c>
      <c r="B1178" s="67"/>
      <c r="C1178" s="67"/>
      <c r="D1178" s="67"/>
      <c r="E1178" s="68" t="s">
        <v>48</v>
      </c>
    </row>
    <row r="1179" spans="1:5" ht="15" customHeight="1" x14ac:dyDescent="0.25">
      <c r="A1179" s="78"/>
      <c r="B1179" s="66"/>
      <c r="C1179" s="67"/>
      <c r="D1179" s="67"/>
      <c r="E1179" s="92"/>
    </row>
    <row r="1180" spans="1:5" ht="15" customHeight="1" x14ac:dyDescent="0.2">
      <c r="A1180" s="81"/>
      <c r="B1180" s="57"/>
      <c r="C1180" s="43" t="s">
        <v>50</v>
      </c>
      <c r="D1180" s="142" t="s">
        <v>57</v>
      </c>
      <c r="E1180" s="43" t="s">
        <v>52</v>
      </c>
    </row>
    <row r="1181" spans="1:5" ht="15" customHeight="1" x14ac:dyDescent="0.2">
      <c r="A1181" s="86"/>
      <c r="B1181" s="84"/>
      <c r="C1181" s="85">
        <v>6172</v>
      </c>
      <c r="D1181" s="61" t="s">
        <v>87</v>
      </c>
      <c r="E1181" s="74">
        <v>3533569.15</v>
      </c>
    </row>
    <row r="1182" spans="1:5" ht="15" customHeight="1" x14ac:dyDescent="0.2">
      <c r="A1182" s="117"/>
      <c r="B1182" s="104"/>
      <c r="C1182" s="87" t="s">
        <v>54</v>
      </c>
      <c r="D1182" s="88"/>
      <c r="E1182" s="89">
        <f>SUM(E1181:E1181)</f>
        <v>3533569.15</v>
      </c>
    </row>
    <row r="1183" spans="1:5" ht="15" customHeight="1" x14ac:dyDescent="0.2"/>
    <row r="1184" spans="1:5" ht="15" customHeight="1" x14ac:dyDescent="0.2"/>
    <row r="1185" spans="1:5" ht="15" customHeight="1" x14ac:dyDescent="0.25">
      <c r="A1185" s="76" t="s">
        <v>209</v>
      </c>
    </row>
    <row r="1186" spans="1:5" ht="15" customHeight="1" x14ac:dyDescent="0.2">
      <c r="A1186" s="121" t="s">
        <v>122</v>
      </c>
      <c r="B1186" s="121"/>
      <c r="C1186" s="121"/>
      <c r="D1186" s="121"/>
      <c r="E1186" s="121"/>
    </row>
    <row r="1187" spans="1:5" ht="15" customHeight="1" x14ac:dyDescent="0.2">
      <c r="A1187" s="121"/>
      <c r="B1187" s="121"/>
      <c r="C1187" s="121"/>
      <c r="D1187" s="121"/>
      <c r="E1187" s="121"/>
    </row>
    <row r="1188" spans="1:5" ht="15" customHeight="1" x14ac:dyDescent="0.2">
      <c r="A1188" s="64" t="s">
        <v>210</v>
      </c>
      <c r="B1188" s="64"/>
      <c r="C1188" s="64"/>
      <c r="D1188" s="64"/>
      <c r="E1188" s="64"/>
    </row>
    <row r="1189" spans="1:5" ht="15" customHeight="1" x14ac:dyDescent="0.2">
      <c r="A1189" s="64"/>
      <c r="B1189" s="64"/>
      <c r="C1189" s="64"/>
      <c r="D1189" s="64"/>
      <c r="E1189" s="64"/>
    </row>
    <row r="1190" spans="1:5" ht="15" customHeight="1" x14ac:dyDescent="0.2">
      <c r="A1190" s="64"/>
      <c r="B1190" s="64"/>
      <c r="C1190" s="64"/>
      <c r="D1190" s="64"/>
      <c r="E1190" s="64"/>
    </row>
    <row r="1191" spans="1:5" ht="15" customHeight="1" x14ac:dyDescent="0.2">
      <c r="A1191" s="64"/>
      <c r="B1191" s="64"/>
      <c r="C1191" s="64"/>
      <c r="D1191" s="64"/>
      <c r="E1191" s="64"/>
    </row>
    <row r="1192" spans="1:5" ht="15" customHeight="1" x14ac:dyDescent="0.2">
      <c r="A1192" s="64"/>
      <c r="B1192" s="64"/>
      <c r="C1192" s="64"/>
      <c r="D1192" s="64"/>
      <c r="E1192" s="64"/>
    </row>
    <row r="1193" spans="1:5" ht="15" customHeight="1" x14ac:dyDescent="0.2">
      <c r="A1193" s="64"/>
      <c r="B1193" s="64"/>
      <c r="C1193" s="64"/>
      <c r="D1193" s="64"/>
      <c r="E1193" s="64"/>
    </row>
    <row r="1194" spans="1:5" ht="15" customHeight="1" x14ac:dyDescent="0.2">
      <c r="A1194" s="64"/>
      <c r="B1194" s="64"/>
      <c r="C1194" s="64"/>
      <c r="D1194" s="64"/>
      <c r="E1194" s="64"/>
    </row>
    <row r="1195" spans="1:5" ht="15" customHeight="1" x14ac:dyDescent="0.2">
      <c r="A1195" s="69"/>
      <c r="B1195" s="102"/>
      <c r="C1195" s="69"/>
      <c r="D1195" s="69"/>
      <c r="E1195" s="69"/>
    </row>
    <row r="1196" spans="1:5" ht="15" customHeight="1" x14ac:dyDescent="0.2">
      <c r="A1196" s="69"/>
      <c r="B1196" s="102"/>
      <c r="C1196" s="69"/>
      <c r="D1196" s="69"/>
      <c r="E1196" s="69"/>
    </row>
    <row r="1197" spans="1:5" ht="15" customHeight="1" x14ac:dyDescent="0.2">
      <c r="A1197" s="69"/>
      <c r="B1197" s="102"/>
      <c r="C1197" s="69"/>
      <c r="D1197" s="69"/>
      <c r="E1197" s="69"/>
    </row>
    <row r="1198" spans="1:5" ht="15" customHeight="1" x14ac:dyDescent="0.25">
      <c r="A1198" s="34" t="s">
        <v>17</v>
      </c>
      <c r="B1198" s="35"/>
      <c r="C1198" s="36"/>
      <c r="D1198" s="36"/>
      <c r="E1198" s="36"/>
    </row>
    <row r="1199" spans="1:5" ht="15" customHeight="1" x14ac:dyDescent="0.2">
      <c r="A1199" s="37" t="s">
        <v>124</v>
      </c>
      <c r="B1199" s="102"/>
      <c r="C1199" s="69"/>
      <c r="D1199" s="69"/>
      <c r="E1199" s="69" t="s">
        <v>125</v>
      </c>
    </row>
    <row r="1200" spans="1:5" ht="15" customHeight="1" x14ac:dyDescent="0.2">
      <c r="A1200" s="69"/>
      <c r="B1200" s="55"/>
      <c r="C1200" s="36"/>
      <c r="D1200" s="69"/>
      <c r="E1200" s="56"/>
    </row>
    <row r="1201" spans="1:5" ht="15" customHeight="1" x14ac:dyDescent="0.2">
      <c r="B1201" s="81"/>
      <c r="C1201" s="41" t="s">
        <v>50</v>
      </c>
      <c r="D1201" s="82" t="s">
        <v>57</v>
      </c>
      <c r="E1201" s="41" t="s">
        <v>52</v>
      </c>
    </row>
    <row r="1202" spans="1:5" ht="15" customHeight="1" x14ac:dyDescent="0.2">
      <c r="B1202" s="103"/>
      <c r="C1202" s="109">
        <v>4324</v>
      </c>
      <c r="D1202" s="99" t="s">
        <v>70</v>
      </c>
      <c r="E1202" s="143">
        <v>-370376</v>
      </c>
    </row>
    <row r="1203" spans="1:5" ht="15" customHeight="1" x14ac:dyDescent="0.2">
      <c r="B1203" s="104"/>
      <c r="C1203" s="49" t="s">
        <v>54</v>
      </c>
      <c r="D1203" s="62"/>
      <c r="E1203" s="63">
        <f>SUM(E1202:E1202)</f>
        <v>-370376</v>
      </c>
    </row>
    <row r="1204" spans="1:5" ht="15" customHeight="1" x14ac:dyDescent="0.2"/>
    <row r="1205" spans="1:5" ht="15" customHeight="1" x14ac:dyDescent="0.25">
      <c r="A1205" s="66" t="s">
        <v>17</v>
      </c>
      <c r="B1205" s="67"/>
      <c r="C1205" s="67"/>
      <c r="D1205" s="67"/>
      <c r="E1205" s="67"/>
    </row>
    <row r="1206" spans="1:5" ht="15" customHeight="1" x14ac:dyDescent="0.2">
      <c r="A1206" s="91" t="s">
        <v>47</v>
      </c>
      <c r="B1206" s="67"/>
      <c r="C1206" s="67"/>
      <c r="D1206" s="67"/>
      <c r="E1206" s="68" t="s">
        <v>48</v>
      </c>
    </row>
    <row r="1207" spans="1:5" ht="15" customHeight="1" x14ac:dyDescent="0.25">
      <c r="A1207" s="66"/>
      <c r="B1207" s="78"/>
      <c r="C1207" s="67"/>
      <c r="D1207" s="67"/>
      <c r="E1207" s="92"/>
    </row>
    <row r="1208" spans="1:5" ht="15" customHeight="1" x14ac:dyDescent="0.2">
      <c r="B1208" s="81"/>
      <c r="C1208" s="43" t="s">
        <v>50</v>
      </c>
      <c r="D1208" s="82" t="s">
        <v>57</v>
      </c>
      <c r="E1208" s="70" t="s">
        <v>52</v>
      </c>
    </row>
    <row r="1209" spans="1:5" ht="15" customHeight="1" x14ac:dyDescent="0.2">
      <c r="B1209" s="103"/>
      <c r="C1209" s="115">
        <v>4372</v>
      </c>
      <c r="D1209" s="140" t="s">
        <v>87</v>
      </c>
      <c r="E1209" s="116">
        <v>370376</v>
      </c>
    </row>
    <row r="1210" spans="1:5" ht="15" customHeight="1" x14ac:dyDescent="0.2">
      <c r="B1210" s="104"/>
      <c r="C1210" s="87" t="s">
        <v>54</v>
      </c>
      <c r="D1210" s="96"/>
      <c r="E1210" s="97">
        <f>SUM(E1209:E1209)</f>
        <v>370376</v>
      </c>
    </row>
    <row r="1211" spans="1:5" ht="15" customHeight="1" x14ac:dyDescent="0.2"/>
    <row r="1212" spans="1:5" ht="15" customHeight="1" x14ac:dyDescent="0.2"/>
    <row r="1213" spans="1:5" ht="15" customHeight="1" x14ac:dyDescent="0.25">
      <c r="A1213" s="76" t="s">
        <v>211</v>
      </c>
    </row>
    <row r="1214" spans="1:5" ht="15" customHeight="1" x14ac:dyDescent="0.2">
      <c r="A1214" s="121" t="s">
        <v>212</v>
      </c>
      <c r="B1214" s="121"/>
      <c r="C1214" s="121"/>
      <c r="D1214" s="121"/>
      <c r="E1214" s="121"/>
    </row>
    <row r="1215" spans="1:5" ht="15" customHeight="1" x14ac:dyDescent="0.2">
      <c r="A1215" s="121"/>
      <c r="B1215" s="121"/>
      <c r="C1215" s="121"/>
      <c r="D1215" s="121"/>
      <c r="E1215" s="121"/>
    </row>
    <row r="1216" spans="1:5" ht="15" customHeight="1" x14ac:dyDescent="0.2">
      <c r="A1216" s="64" t="s">
        <v>213</v>
      </c>
      <c r="B1216" s="64"/>
      <c r="C1216" s="64"/>
      <c r="D1216" s="64"/>
      <c r="E1216" s="64"/>
    </row>
    <row r="1217" spans="1:5" ht="15" customHeight="1" x14ac:dyDescent="0.2">
      <c r="A1217" s="64"/>
      <c r="B1217" s="64"/>
      <c r="C1217" s="64"/>
      <c r="D1217" s="64"/>
      <c r="E1217" s="64"/>
    </row>
    <row r="1218" spans="1:5" ht="15" customHeight="1" x14ac:dyDescent="0.2">
      <c r="A1218" s="64"/>
      <c r="B1218" s="64"/>
      <c r="C1218" s="64"/>
      <c r="D1218" s="64"/>
      <c r="E1218" s="64"/>
    </row>
    <row r="1219" spans="1:5" ht="15" customHeight="1" x14ac:dyDescent="0.2">
      <c r="A1219" s="64"/>
      <c r="B1219" s="64"/>
      <c r="C1219" s="64"/>
      <c r="D1219" s="64"/>
      <c r="E1219" s="64"/>
    </row>
    <row r="1220" spans="1:5" ht="15" customHeight="1" x14ac:dyDescent="0.2">
      <c r="A1220" s="32"/>
      <c r="B1220" s="32"/>
      <c r="C1220" s="32"/>
      <c r="D1220" s="32"/>
      <c r="E1220" s="32"/>
    </row>
    <row r="1221" spans="1:5" ht="15" customHeight="1" x14ac:dyDescent="0.25">
      <c r="A1221" s="34" t="s">
        <v>17</v>
      </c>
      <c r="B1221" s="36"/>
      <c r="C1221" s="36"/>
      <c r="D1221" s="36"/>
      <c r="E1221" s="36"/>
    </row>
    <row r="1222" spans="1:5" ht="15" customHeight="1" x14ac:dyDescent="0.2">
      <c r="A1222" s="37" t="s">
        <v>214</v>
      </c>
      <c r="B1222" s="36"/>
      <c r="C1222" s="36"/>
      <c r="D1222" s="36"/>
      <c r="E1222" s="38" t="s">
        <v>215</v>
      </c>
    </row>
    <row r="1223" spans="1:5" ht="15" customHeight="1" x14ac:dyDescent="0.2">
      <c r="A1223" s="147"/>
      <c r="B1223" s="148"/>
      <c r="C1223" s="36"/>
      <c r="D1223" s="36"/>
      <c r="E1223" s="40"/>
    </row>
    <row r="1224" spans="1:5" ht="15" customHeight="1" x14ac:dyDescent="0.2">
      <c r="C1224" s="41" t="s">
        <v>50</v>
      </c>
      <c r="D1224" s="142" t="s">
        <v>57</v>
      </c>
      <c r="E1224" s="43" t="s">
        <v>52</v>
      </c>
    </row>
    <row r="1225" spans="1:5" ht="15" customHeight="1" x14ac:dyDescent="0.2">
      <c r="C1225" s="109">
        <v>6172</v>
      </c>
      <c r="D1225" s="61" t="s">
        <v>86</v>
      </c>
      <c r="E1225" s="124">
        <v>-170053</v>
      </c>
    </row>
    <row r="1226" spans="1:5" ht="15" customHeight="1" x14ac:dyDescent="0.2">
      <c r="C1226" s="109">
        <v>6172</v>
      </c>
      <c r="D1226" s="61" t="s">
        <v>58</v>
      </c>
      <c r="E1226" s="124">
        <v>170053</v>
      </c>
    </row>
    <row r="1227" spans="1:5" ht="15" customHeight="1" x14ac:dyDescent="0.2">
      <c r="C1227" s="49" t="s">
        <v>54</v>
      </c>
      <c r="D1227" s="133"/>
      <c r="E1227" s="51">
        <f>SUM(E1225:E1226)</f>
        <v>0</v>
      </c>
    </row>
    <row r="1228" spans="1:5" ht="15" customHeight="1" x14ac:dyDescent="0.2"/>
    <row r="1229" spans="1:5" ht="15" customHeight="1" x14ac:dyDescent="0.2"/>
    <row r="1230" spans="1:5" ht="15" customHeight="1" x14ac:dyDescent="0.25">
      <c r="A1230" s="76" t="s">
        <v>216</v>
      </c>
    </row>
    <row r="1231" spans="1:5" ht="15" customHeight="1" x14ac:dyDescent="0.2">
      <c r="A1231" s="121" t="s">
        <v>217</v>
      </c>
      <c r="B1231" s="121"/>
      <c r="C1231" s="121"/>
      <c r="D1231" s="121"/>
      <c r="E1231" s="121"/>
    </row>
    <row r="1232" spans="1:5" ht="15" customHeight="1" x14ac:dyDescent="0.2">
      <c r="A1232" s="121"/>
      <c r="B1232" s="121"/>
      <c r="C1232" s="121"/>
      <c r="D1232" s="121"/>
      <c r="E1232" s="121"/>
    </row>
    <row r="1233" spans="1:5" ht="15" customHeight="1" x14ac:dyDescent="0.2">
      <c r="A1233" s="31" t="s">
        <v>259</v>
      </c>
      <c r="B1233" s="31"/>
      <c r="C1233" s="31"/>
      <c r="D1233" s="31"/>
      <c r="E1233" s="31"/>
    </row>
    <row r="1234" spans="1:5" ht="15" customHeight="1" x14ac:dyDescent="0.2">
      <c r="A1234" s="31"/>
      <c r="B1234" s="31"/>
      <c r="C1234" s="31"/>
      <c r="D1234" s="31"/>
      <c r="E1234" s="31"/>
    </row>
    <row r="1235" spans="1:5" ht="15" customHeight="1" x14ac:dyDescent="0.2">
      <c r="A1235" s="31"/>
      <c r="B1235" s="31"/>
      <c r="C1235" s="31"/>
      <c r="D1235" s="31"/>
      <c r="E1235" s="31"/>
    </row>
    <row r="1236" spans="1:5" ht="15" customHeight="1" x14ac:dyDescent="0.2">
      <c r="A1236" s="31"/>
      <c r="B1236" s="31"/>
      <c r="C1236" s="31"/>
      <c r="D1236" s="31"/>
      <c r="E1236" s="31"/>
    </row>
    <row r="1237" spans="1:5" ht="15" customHeight="1" x14ac:dyDescent="0.2">
      <c r="A1237" s="31"/>
      <c r="B1237" s="31"/>
      <c r="C1237" s="31"/>
      <c r="D1237" s="31"/>
      <c r="E1237" s="31"/>
    </row>
    <row r="1238" spans="1:5" ht="15" customHeight="1" x14ac:dyDescent="0.2"/>
    <row r="1239" spans="1:5" ht="15" customHeight="1" x14ac:dyDescent="0.25">
      <c r="A1239" s="34" t="s">
        <v>17</v>
      </c>
      <c r="B1239" s="35"/>
      <c r="C1239" s="36"/>
      <c r="D1239" s="36"/>
      <c r="E1239" s="69"/>
    </row>
    <row r="1240" spans="1:5" ht="15" customHeight="1" x14ac:dyDescent="0.2">
      <c r="A1240" s="37" t="s">
        <v>55</v>
      </c>
      <c r="B1240" s="54"/>
      <c r="E1240" t="s">
        <v>56</v>
      </c>
    </row>
    <row r="1241" spans="1:5" ht="15" customHeight="1" x14ac:dyDescent="0.2">
      <c r="A1241" s="69"/>
      <c r="B1241" s="55"/>
      <c r="C1241" s="36"/>
      <c r="E1241" s="56"/>
    </row>
    <row r="1242" spans="1:5" ht="15" customHeight="1" x14ac:dyDescent="0.2">
      <c r="B1242" s="41" t="s">
        <v>49</v>
      </c>
      <c r="C1242" s="41" t="s">
        <v>50</v>
      </c>
      <c r="D1242" s="144" t="s">
        <v>51</v>
      </c>
      <c r="E1242" s="70" t="s">
        <v>52</v>
      </c>
    </row>
    <row r="1243" spans="1:5" ht="15" customHeight="1" x14ac:dyDescent="0.2">
      <c r="B1243" s="71">
        <v>20</v>
      </c>
      <c r="C1243" s="85"/>
      <c r="D1243" s="111" t="s">
        <v>115</v>
      </c>
      <c r="E1243" s="47">
        <v>-20000</v>
      </c>
    </row>
    <row r="1244" spans="1:5" ht="15" customHeight="1" x14ac:dyDescent="0.2">
      <c r="B1244" s="71"/>
      <c r="C1244" s="49" t="s">
        <v>54</v>
      </c>
      <c r="D1244" s="62"/>
      <c r="E1244" s="63">
        <f>SUM(E1243:E1243)</f>
        <v>-20000</v>
      </c>
    </row>
    <row r="1245" spans="1:5" ht="15" customHeight="1" x14ac:dyDescent="0.2">
      <c r="B1245" s="83"/>
      <c r="C1245" s="125"/>
      <c r="D1245" s="145"/>
      <c r="E1245" s="146"/>
    </row>
    <row r="1246" spans="1:5" ht="15" customHeight="1" x14ac:dyDescent="0.2">
      <c r="B1246" s="83"/>
      <c r="C1246" s="125"/>
      <c r="D1246" s="145"/>
      <c r="E1246" s="146"/>
    </row>
    <row r="1247" spans="1:5" ht="15" customHeight="1" x14ac:dyDescent="0.2">
      <c r="B1247" s="83"/>
      <c r="C1247" s="125"/>
      <c r="D1247" s="145"/>
      <c r="E1247" s="146"/>
    </row>
    <row r="1248" spans="1:5" ht="15" customHeight="1" x14ac:dyDescent="0.2">
      <c r="B1248" s="83"/>
      <c r="C1248" s="125"/>
      <c r="D1248" s="145"/>
      <c r="E1248" s="146"/>
    </row>
    <row r="1249" spans="1:5" ht="15" customHeight="1" x14ac:dyDescent="0.2">
      <c r="B1249" s="83"/>
      <c r="C1249" s="125"/>
      <c r="D1249" s="145"/>
      <c r="E1249" s="146"/>
    </row>
    <row r="1250" spans="1:5" ht="15" customHeight="1" x14ac:dyDescent="0.25">
      <c r="A1250" s="34" t="s">
        <v>17</v>
      </c>
      <c r="B1250" s="35"/>
      <c r="C1250" s="36"/>
      <c r="D1250" s="36"/>
      <c r="E1250" s="69"/>
    </row>
    <row r="1251" spans="1:5" ht="15" customHeight="1" x14ac:dyDescent="0.2">
      <c r="A1251" s="37" t="s">
        <v>55</v>
      </c>
      <c r="B1251" s="54"/>
      <c r="E1251" t="s">
        <v>56</v>
      </c>
    </row>
    <row r="1252" spans="1:5" ht="15" customHeight="1" x14ac:dyDescent="0.2">
      <c r="A1252" s="69"/>
      <c r="B1252" s="55"/>
      <c r="C1252" s="36"/>
      <c r="E1252" s="56"/>
    </row>
    <row r="1253" spans="1:5" ht="15" customHeight="1" x14ac:dyDescent="0.2">
      <c r="B1253" s="57"/>
      <c r="C1253" s="41" t="s">
        <v>50</v>
      </c>
      <c r="D1253" s="42" t="s">
        <v>57</v>
      </c>
      <c r="E1253" s="70" t="s">
        <v>52</v>
      </c>
    </row>
    <row r="1254" spans="1:5" ht="15" customHeight="1" x14ac:dyDescent="0.2">
      <c r="B1254" s="83"/>
      <c r="C1254" s="85">
        <v>3599</v>
      </c>
      <c r="D1254" s="99" t="s">
        <v>70</v>
      </c>
      <c r="E1254" s="47">
        <v>20000</v>
      </c>
    </row>
    <row r="1255" spans="1:5" ht="15" customHeight="1" x14ac:dyDescent="0.2">
      <c r="B1255" s="83"/>
      <c r="C1255" s="49" t="s">
        <v>54</v>
      </c>
      <c r="D1255" s="62"/>
      <c r="E1255" s="63">
        <f>SUM(E1254:E1254)</f>
        <v>20000</v>
      </c>
    </row>
    <row r="1256" spans="1:5" ht="15" customHeight="1" x14ac:dyDescent="0.2"/>
    <row r="1257" spans="1:5" ht="15" customHeight="1" x14ac:dyDescent="0.2"/>
    <row r="1258" spans="1:5" ht="15" customHeight="1" x14ac:dyDescent="0.25">
      <c r="A1258" s="76" t="s">
        <v>218</v>
      </c>
    </row>
    <row r="1259" spans="1:5" ht="15" customHeight="1" x14ac:dyDescent="0.2">
      <c r="A1259" s="121" t="s">
        <v>155</v>
      </c>
      <c r="B1259" s="121"/>
      <c r="C1259" s="121"/>
      <c r="D1259" s="121"/>
      <c r="E1259" s="121"/>
    </row>
    <row r="1260" spans="1:5" ht="15" customHeight="1" x14ac:dyDescent="0.2">
      <c r="A1260" s="121"/>
      <c r="B1260" s="121"/>
      <c r="C1260" s="121"/>
      <c r="D1260" s="121"/>
      <c r="E1260" s="121"/>
    </row>
    <row r="1261" spans="1:5" ht="15" customHeight="1" x14ac:dyDescent="0.2">
      <c r="A1261" s="64" t="s">
        <v>219</v>
      </c>
      <c r="B1261" s="64"/>
      <c r="C1261" s="64"/>
      <c r="D1261" s="64"/>
      <c r="E1261" s="64"/>
    </row>
    <row r="1262" spans="1:5" ht="15" customHeight="1" x14ac:dyDescent="0.2">
      <c r="A1262" s="64"/>
      <c r="B1262" s="64"/>
      <c r="C1262" s="64"/>
      <c r="D1262" s="64"/>
      <c r="E1262" s="64"/>
    </row>
    <row r="1263" spans="1:5" ht="15" customHeight="1" x14ac:dyDescent="0.2">
      <c r="A1263" s="64"/>
      <c r="B1263" s="64"/>
      <c r="C1263" s="64"/>
      <c r="D1263" s="64"/>
      <c r="E1263" s="64"/>
    </row>
    <row r="1264" spans="1:5" ht="15" customHeight="1" x14ac:dyDescent="0.2">
      <c r="A1264" s="64"/>
      <c r="B1264" s="64"/>
      <c r="C1264" s="64"/>
      <c r="D1264" s="64"/>
      <c r="E1264" s="64"/>
    </row>
    <row r="1265" spans="1:5" ht="15" customHeight="1" x14ac:dyDescent="0.2">
      <c r="A1265" s="64"/>
      <c r="B1265" s="64"/>
      <c r="C1265" s="64"/>
      <c r="D1265" s="64"/>
      <c r="E1265" s="64"/>
    </row>
    <row r="1266" spans="1:5" ht="15" customHeight="1" x14ac:dyDescent="0.2"/>
    <row r="1267" spans="1:5" ht="15" customHeight="1" x14ac:dyDescent="0.25">
      <c r="A1267" s="34" t="s">
        <v>17</v>
      </c>
      <c r="B1267" s="36"/>
      <c r="C1267" s="36"/>
      <c r="D1267" s="36"/>
      <c r="E1267" s="36"/>
    </row>
    <row r="1268" spans="1:5" ht="15" customHeight="1" x14ac:dyDescent="0.2">
      <c r="A1268" s="37" t="s">
        <v>157</v>
      </c>
      <c r="B1268" s="36"/>
      <c r="C1268" s="36"/>
      <c r="D1268" s="36"/>
      <c r="E1268" s="38" t="s">
        <v>158</v>
      </c>
    </row>
    <row r="1269" spans="1:5" ht="15" customHeight="1" x14ac:dyDescent="0.2">
      <c r="A1269" s="147"/>
      <c r="B1269" s="148"/>
      <c r="C1269" s="36"/>
      <c r="D1269" s="36"/>
      <c r="E1269" s="40"/>
    </row>
    <row r="1270" spans="1:5" ht="15" customHeight="1" x14ac:dyDescent="0.2">
      <c r="A1270" s="57"/>
      <c r="B1270" s="57"/>
      <c r="C1270" s="41" t="s">
        <v>50</v>
      </c>
      <c r="D1270" s="42" t="s">
        <v>57</v>
      </c>
      <c r="E1270" s="43" t="s">
        <v>52</v>
      </c>
    </row>
    <row r="1271" spans="1:5" ht="15" customHeight="1" x14ac:dyDescent="0.2">
      <c r="A1271" s="129"/>
      <c r="B1271" s="155"/>
      <c r="C1271" s="109">
        <v>2212</v>
      </c>
      <c r="D1271" s="111" t="s">
        <v>86</v>
      </c>
      <c r="E1271" s="47">
        <v>-8000</v>
      </c>
    </row>
    <row r="1272" spans="1:5" ht="15" customHeight="1" x14ac:dyDescent="0.2">
      <c r="A1272" s="129"/>
      <c r="B1272" s="155"/>
      <c r="C1272" s="109">
        <v>2212</v>
      </c>
      <c r="D1272" s="61" t="s">
        <v>58</v>
      </c>
      <c r="E1272" s="47">
        <v>8000</v>
      </c>
    </row>
    <row r="1273" spans="1:5" ht="15" customHeight="1" x14ac:dyDescent="0.2">
      <c r="A1273" s="83"/>
      <c r="B1273" s="155"/>
      <c r="C1273" s="49" t="s">
        <v>54</v>
      </c>
      <c r="D1273" s="50"/>
      <c r="E1273" s="51">
        <f>SUM(E1271:E1272)</f>
        <v>0</v>
      </c>
    </row>
    <row r="1274" spans="1:5" ht="15" customHeight="1" x14ac:dyDescent="0.2"/>
    <row r="1275" spans="1:5" ht="15" customHeight="1" x14ac:dyDescent="0.2"/>
    <row r="1276" spans="1:5" ht="15" customHeight="1" x14ac:dyDescent="0.25">
      <c r="A1276" s="76" t="s">
        <v>220</v>
      </c>
    </row>
    <row r="1277" spans="1:5" ht="15" customHeight="1" x14ac:dyDescent="0.2">
      <c r="A1277" s="121" t="s">
        <v>155</v>
      </c>
      <c r="B1277" s="121"/>
      <c r="C1277" s="121"/>
      <c r="D1277" s="121"/>
      <c r="E1277" s="121"/>
    </row>
    <row r="1278" spans="1:5" ht="15" customHeight="1" x14ac:dyDescent="0.2">
      <c r="A1278" s="121"/>
      <c r="B1278" s="121"/>
      <c r="C1278" s="121"/>
      <c r="D1278" s="121"/>
      <c r="E1278" s="121"/>
    </row>
    <row r="1279" spans="1:5" ht="15" customHeight="1" x14ac:dyDescent="0.2">
      <c r="A1279" s="64" t="s">
        <v>221</v>
      </c>
      <c r="B1279" s="64"/>
      <c r="C1279" s="64"/>
      <c r="D1279" s="64"/>
      <c r="E1279" s="64"/>
    </row>
    <row r="1280" spans="1:5" ht="15" customHeight="1" x14ac:dyDescent="0.2">
      <c r="A1280" s="64"/>
      <c r="B1280" s="64"/>
      <c r="C1280" s="64"/>
      <c r="D1280" s="64"/>
      <c r="E1280" s="64"/>
    </row>
    <row r="1281" spans="1:5" ht="15" customHeight="1" x14ac:dyDescent="0.2">
      <c r="A1281" s="64"/>
      <c r="B1281" s="64"/>
      <c r="C1281" s="64"/>
      <c r="D1281" s="64"/>
      <c r="E1281" s="64"/>
    </row>
    <row r="1282" spans="1:5" ht="15" customHeight="1" x14ac:dyDescent="0.2">
      <c r="A1282" s="64"/>
      <c r="B1282" s="64"/>
      <c r="C1282" s="64"/>
      <c r="D1282" s="64"/>
      <c r="E1282" s="64"/>
    </row>
    <row r="1283" spans="1:5" ht="15" customHeight="1" x14ac:dyDescent="0.2">
      <c r="A1283" s="64"/>
      <c r="B1283" s="64"/>
      <c r="C1283" s="64"/>
      <c r="D1283" s="64"/>
      <c r="E1283" s="64"/>
    </row>
    <row r="1284" spans="1:5" ht="15" customHeight="1" x14ac:dyDescent="0.2">
      <c r="A1284" s="64"/>
      <c r="B1284" s="64"/>
      <c r="C1284" s="64"/>
      <c r="D1284" s="64"/>
      <c r="E1284" s="64"/>
    </row>
    <row r="1285" spans="1:5" ht="15" customHeight="1" x14ac:dyDescent="0.2"/>
    <row r="1286" spans="1:5" ht="15" customHeight="1" x14ac:dyDescent="0.25">
      <c r="A1286" s="34" t="s">
        <v>17</v>
      </c>
    </row>
    <row r="1287" spans="1:5" ht="15" customHeight="1" x14ac:dyDescent="0.2">
      <c r="A1287" s="118" t="s">
        <v>83</v>
      </c>
      <c r="B1287" s="36"/>
      <c r="C1287" s="36"/>
      <c r="D1287" s="36"/>
      <c r="E1287" s="38" t="s">
        <v>222</v>
      </c>
    </row>
    <row r="1288" spans="1:5" ht="15" customHeight="1" x14ac:dyDescent="0.25">
      <c r="A1288" s="34"/>
      <c r="B1288" s="69"/>
      <c r="C1288" s="36"/>
      <c r="D1288" s="36"/>
      <c r="E1288" s="40"/>
    </row>
    <row r="1289" spans="1:5" ht="15" customHeight="1" x14ac:dyDescent="0.2">
      <c r="A1289" s="122"/>
      <c r="B1289" s="57"/>
      <c r="C1289" s="41" t="s">
        <v>50</v>
      </c>
      <c r="D1289" s="42" t="s">
        <v>57</v>
      </c>
      <c r="E1289" s="70" t="s">
        <v>52</v>
      </c>
    </row>
    <row r="1290" spans="1:5" ht="15" customHeight="1" x14ac:dyDescent="0.2">
      <c r="A1290" s="129"/>
      <c r="B1290" s="127"/>
      <c r="C1290" s="109"/>
      <c r="D1290" s="61" t="s">
        <v>58</v>
      </c>
      <c r="E1290" s="124">
        <v>-500000</v>
      </c>
    </row>
    <row r="1291" spans="1:5" ht="15" customHeight="1" x14ac:dyDescent="0.2">
      <c r="A1291" s="129"/>
      <c r="B1291" s="127"/>
      <c r="C1291" s="109"/>
      <c r="D1291" s="61" t="s">
        <v>86</v>
      </c>
      <c r="E1291" s="124">
        <v>500000</v>
      </c>
    </row>
    <row r="1292" spans="1:5" ht="15" customHeight="1" x14ac:dyDescent="0.2">
      <c r="A1292" s="103"/>
      <c r="B1292" s="103"/>
      <c r="C1292" s="49" t="s">
        <v>54</v>
      </c>
      <c r="D1292" s="50"/>
      <c r="E1292" s="51">
        <f>SUM(E1290:E1291)</f>
        <v>0</v>
      </c>
    </row>
    <row r="1293" spans="1:5" ht="15" customHeight="1" x14ac:dyDescent="0.2"/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"/>
    <row r="1302" spans="1:5" ht="15" customHeight="1" x14ac:dyDescent="0.25">
      <c r="A1302" s="76" t="s">
        <v>223</v>
      </c>
    </row>
    <row r="1303" spans="1:5" ht="15" customHeight="1" x14ac:dyDescent="0.2">
      <c r="A1303" s="121" t="s">
        <v>133</v>
      </c>
      <c r="B1303" s="121"/>
      <c r="C1303" s="121"/>
      <c r="D1303" s="121"/>
      <c r="E1303" s="121"/>
    </row>
    <row r="1304" spans="1:5" ht="15" customHeight="1" x14ac:dyDescent="0.2">
      <c r="A1304" s="121"/>
      <c r="B1304" s="121"/>
      <c r="C1304" s="121"/>
      <c r="D1304" s="121"/>
      <c r="E1304" s="121"/>
    </row>
    <row r="1305" spans="1:5" ht="15" customHeight="1" x14ac:dyDescent="0.2">
      <c r="A1305" s="64" t="s">
        <v>224</v>
      </c>
      <c r="B1305" s="64"/>
      <c r="C1305" s="64"/>
      <c r="D1305" s="64"/>
      <c r="E1305" s="64"/>
    </row>
    <row r="1306" spans="1:5" ht="15" customHeight="1" x14ac:dyDescent="0.2">
      <c r="A1306" s="64"/>
      <c r="B1306" s="64"/>
      <c r="C1306" s="64"/>
      <c r="D1306" s="64"/>
      <c r="E1306" s="64"/>
    </row>
    <row r="1307" spans="1:5" ht="15" customHeight="1" x14ac:dyDescent="0.2">
      <c r="A1307" s="64"/>
      <c r="B1307" s="64"/>
      <c r="C1307" s="64"/>
      <c r="D1307" s="64"/>
      <c r="E1307" s="64"/>
    </row>
    <row r="1308" spans="1:5" ht="15" customHeight="1" x14ac:dyDescent="0.2">
      <c r="A1308" s="64"/>
      <c r="B1308" s="64"/>
      <c r="C1308" s="64"/>
      <c r="D1308" s="64"/>
      <c r="E1308" s="64"/>
    </row>
    <row r="1309" spans="1:5" ht="15" customHeight="1" x14ac:dyDescent="0.2">
      <c r="A1309" s="64"/>
      <c r="B1309" s="64"/>
      <c r="C1309" s="64"/>
      <c r="D1309" s="64"/>
      <c r="E1309" s="64"/>
    </row>
    <row r="1310" spans="1:5" ht="15" customHeight="1" x14ac:dyDescent="0.2">
      <c r="A1310" s="64"/>
      <c r="B1310" s="64"/>
      <c r="C1310" s="64"/>
      <c r="D1310" s="64"/>
      <c r="E1310" s="64"/>
    </row>
    <row r="1311" spans="1:5" ht="15" customHeight="1" x14ac:dyDescent="0.2"/>
    <row r="1312" spans="1:5" ht="15" customHeight="1" x14ac:dyDescent="0.25">
      <c r="A1312" s="34" t="s">
        <v>17</v>
      </c>
      <c r="B1312" s="36"/>
      <c r="C1312" s="36"/>
      <c r="D1312" s="36"/>
      <c r="E1312" s="36"/>
    </row>
    <row r="1313" spans="1:5" ht="15" customHeight="1" x14ac:dyDescent="0.2">
      <c r="A1313" s="37" t="s">
        <v>83</v>
      </c>
      <c r="B1313" s="36"/>
      <c r="C1313" s="36"/>
      <c r="D1313" s="36"/>
      <c r="E1313" s="38" t="s">
        <v>222</v>
      </c>
    </row>
    <row r="1314" spans="1:5" ht="15" customHeight="1" x14ac:dyDescent="0.2">
      <c r="A1314" s="147"/>
      <c r="B1314" s="148"/>
      <c r="C1314" s="36"/>
      <c r="D1314" s="36"/>
      <c r="E1314" s="40"/>
    </row>
    <row r="1315" spans="1:5" ht="15" customHeight="1" x14ac:dyDescent="0.2">
      <c r="A1315" s="57"/>
      <c r="B1315" s="57"/>
      <c r="C1315" s="41" t="s">
        <v>50</v>
      </c>
      <c r="D1315" s="42" t="s">
        <v>57</v>
      </c>
      <c r="E1315" s="43" t="s">
        <v>52</v>
      </c>
    </row>
    <row r="1316" spans="1:5" ht="15" customHeight="1" x14ac:dyDescent="0.2">
      <c r="A1316" s="129"/>
      <c r="B1316" s="155"/>
      <c r="C1316" s="109"/>
      <c r="D1316" s="61" t="s">
        <v>86</v>
      </c>
      <c r="E1316" s="47">
        <v>-1379860</v>
      </c>
    </row>
    <row r="1317" spans="1:5" ht="15" customHeight="1" x14ac:dyDescent="0.2">
      <c r="A1317" s="83"/>
      <c r="B1317" s="155"/>
      <c r="C1317" s="49" t="s">
        <v>54</v>
      </c>
      <c r="D1317" s="50"/>
      <c r="E1317" s="51">
        <f>SUM(E1316:E1316)</f>
        <v>-1379860</v>
      </c>
    </row>
    <row r="1318" spans="1:5" ht="15" customHeight="1" x14ac:dyDescent="0.2"/>
    <row r="1319" spans="1:5" ht="15" customHeight="1" x14ac:dyDescent="0.25">
      <c r="A1319" s="66" t="s">
        <v>17</v>
      </c>
      <c r="B1319" s="112"/>
      <c r="C1319" s="67"/>
      <c r="D1319" s="67"/>
      <c r="E1319" s="67"/>
    </row>
    <row r="1320" spans="1:5" ht="15" customHeight="1" x14ac:dyDescent="0.2">
      <c r="A1320" s="91" t="s">
        <v>47</v>
      </c>
      <c r="B1320" s="112"/>
      <c r="C1320" s="67"/>
      <c r="D1320" s="67"/>
      <c r="E1320" s="68" t="s">
        <v>48</v>
      </c>
    </row>
    <row r="1321" spans="1:5" ht="15" customHeight="1" x14ac:dyDescent="0.25">
      <c r="A1321" s="78"/>
      <c r="B1321" s="139"/>
      <c r="C1321" s="67"/>
      <c r="D1321" s="67"/>
      <c r="E1321" s="92"/>
    </row>
    <row r="1322" spans="1:5" ht="15" customHeight="1" x14ac:dyDescent="0.25">
      <c r="A1322" s="78"/>
      <c r="B1322" s="139"/>
      <c r="C1322" s="43" t="s">
        <v>50</v>
      </c>
      <c r="D1322" s="142" t="s">
        <v>57</v>
      </c>
      <c r="E1322" s="43" t="s">
        <v>52</v>
      </c>
    </row>
    <row r="1323" spans="1:5" ht="15" customHeight="1" x14ac:dyDescent="0.25">
      <c r="A1323" s="78"/>
      <c r="B1323" s="139"/>
      <c r="C1323" s="85">
        <v>6409</v>
      </c>
      <c r="D1323" s="61" t="s">
        <v>87</v>
      </c>
      <c r="E1323" s="74">
        <v>1379860</v>
      </c>
    </row>
    <row r="1324" spans="1:5" ht="15" customHeight="1" x14ac:dyDescent="0.25">
      <c r="A1324" s="76"/>
      <c r="B1324" s="113"/>
      <c r="C1324" s="87" t="s">
        <v>54</v>
      </c>
      <c r="D1324" s="88"/>
      <c r="E1324" s="89">
        <f>SUM(E1323:E1323)</f>
        <v>1379860</v>
      </c>
    </row>
    <row r="1325" spans="1:5" ht="15" customHeight="1" x14ac:dyDescent="0.2"/>
    <row r="1326" spans="1:5" ht="15" customHeight="1" x14ac:dyDescent="0.2"/>
    <row r="1327" spans="1:5" ht="15" customHeight="1" x14ac:dyDescent="0.25">
      <c r="A1327" s="76" t="s">
        <v>225</v>
      </c>
    </row>
    <row r="1328" spans="1:5" ht="15" customHeight="1" x14ac:dyDescent="0.2">
      <c r="A1328" s="121" t="s">
        <v>133</v>
      </c>
      <c r="B1328" s="121"/>
      <c r="C1328" s="121"/>
      <c r="D1328" s="121"/>
      <c r="E1328" s="121"/>
    </row>
    <row r="1329" spans="1:5" ht="15" customHeight="1" x14ac:dyDescent="0.2">
      <c r="A1329" s="121"/>
      <c r="B1329" s="121"/>
      <c r="C1329" s="121"/>
      <c r="D1329" s="121"/>
      <c r="E1329" s="121"/>
    </row>
    <row r="1330" spans="1:5" ht="15" customHeight="1" x14ac:dyDescent="0.2">
      <c r="A1330" s="64" t="s">
        <v>226</v>
      </c>
      <c r="B1330" s="64"/>
      <c r="C1330" s="64"/>
      <c r="D1330" s="64"/>
      <c r="E1330" s="64"/>
    </row>
    <row r="1331" spans="1:5" ht="15" customHeight="1" x14ac:dyDescent="0.2">
      <c r="A1331" s="64"/>
      <c r="B1331" s="64"/>
      <c r="C1331" s="64"/>
      <c r="D1331" s="64"/>
      <c r="E1331" s="64"/>
    </row>
    <row r="1332" spans="1:5" ht="15" customHeight="1" x14ac:dyDescent="0.2">
      <c r="A1332" s="64"/>
      <c r="B1332" s="64"/>
      <c r="C1332" s="64"/>
      <c r="D1332" s="64"/>
      <c r="E1332" s="64"/>
    </row>
    <row r="1333" spans="1:5" ht="15" customHeight="1" x14ac:dyDescent="0.2">
      <c r="A1333" s="64"/>
      <c r="B1333" s="64"/>
      <c r="C1333" s="64"/>
      <c r="D1333" s="64"/>
      <c r="E1333" s="64"/>
    </row>
    <row r="1334" spans="1:5" ht="15" customHeight="1" x14ac:dyDescent="0.2">
      <c r="A1334" s="64"/>
      <c r="B1334" s="64"/>
      <c r="C1334" s="64"/>
      <c r="D1334" s="64"/>
      <c r="E1334" s="64"/>
    </row>
    <row r="1335" spans="1:5" ht="15" customHeight="1" x14ac:dyDescent="0.2">
      <c r="A1335" s="64"/>
      <c r="B1335" s="64"/>
      <c r="C1335" s="64"/>
      <c r="D1335" s="64"/>
      <c r="E1335" s="64"/>
    </row>
    <row r="1336" spans="1:5" ht="15" customHeight="1" x14ac:dyDescent="0.2"/>
    <row r="1337" spans="1:5" ht="15" customHeight="1" x14ac:dyDescent="0.25">
      <c r="A1337" s="34" t="s">
        <v>17</v>
      </c>
      <c r="B1337" s="36"/>
      <c r="C1337" s="36"/>
      <c r="D1337" s="36"/>
      <c r="E1337" s="36"/>
    </row>
    <row r="1338" spans="1:5" ht="15" customHeight="1" x14ac:dyDescent="0.2">
      <c r="A1338" s="37" t="s">
        <v>157</v>
      </c>
      <c r="B1338" s="36"/>
      <c r="C1338" s="36"/>
      <c r="D1338" s="36"/>
      <c r="E1338" s="38" t="s">
        <v>158</v>
      </c>
    </row>
    <row r="1339" spans="1:5" ht="15" customHeight="1" x14ac:dyDescent="0.2">
      <c r="A1339" s="147"/>
      <c r="B1339" s="148"/>
      <c r="C1339" s="36"/>
      <c r="D1339" s="36"/>
      <c r="E1339" s="40"/>
    </row>
    <row r="1340" spans="1:5" ht="15" customHeight="1" x14ac:dyDescent="0.2">
      <c r="A1340" s="57"/>
      <c r="B1340" s="57"/>
      <c r="C1340" s="41" t="s">
        <v>50</v>
      </c>
      <c r="D1340" s="42" t="s">
        <v>57</v>
      </c>
      <c r="E1340" s="43" t="s">
        <v>52</v>
      </c>
    </row>
    <row r="1341" spans="1:5" ht="15" customHeight="1" x14ac:dyDescent="0.2">
      <c r="A1341" s="129"/>
      <c r="B1341" s="155"/>
      <c r="C1341" s="109">
        <v>2212</v>
      </c>
      <c r="D1341" s="111" t="s">
        <v>86</v>
      </c>
      <c r="E1341" s="47">
        <v>-5683</v>
      </c>
    </row>
    <row r="1342" spans="1:5" ht="15" customHeight="1" x14ac:dyDescent="0.2">
      <c r="A1342" s="83"/>
      <c r="B1342" s="155"/>
      <c r="C1342" s="49" t="s">
        <v>54</v>
      </c>
      <c r="D1342" s="50"/>
      <c r="E1342" s="51">
        <f>SUM(E1341:E1341)</f>
        <v>-5683</v>
      </c>
    </row>
    <row r="1343" spans="1:5" ht="15" customHeight="1" x14ac:dyDescent="0.2"/>
    <row r="1344" spans="1:5" ht="15" customHeight="1" x14ac:dyDescent="0.25">
      <c r="A1344" s="66" t="s">
        <v>17</v>
      </c>
      <c r="B1344" s="67"/>
      <c r="C1344" s="67"/>
      <c r="D1344" s="67"/>
      <c r="E1344" s="67"/>
    </row>
    <row r="1345" spans="1:5" ht="15" customHeight="1" x14ac:dyDescent="0.2">
      <c r="A1345" s="91" t="s">
        <v>47</v>
      </c>
      <c r="B1345" s="67"/>
      <c r="C1345" s="67"/>
      <c r="D1345" s="67"/>
      <c r="E1345" s="68" t="s">
        <v>48</v>
      </c>
    </row>
    <row r="1346" spans="1:5" ht="15" customHeight="1" x14ac:dyDescent="0.25">
      <c r="A1346" s="78"/>
      <c r="B1346" s="66"/>
      <c r="C1346" s="67"/>
      <c r="D1346" s="67"/>
      <c r="E1346" s="92"/>
    </row>
    <row r="1347" spans="1:5" ht="15" customHeight="1" x14ac:dyDescent="0.2">
      <c r="A1347" s="81"/>
      <c r="B1347" s="57"/>
      <c r="C1347" s="43" t="s">
        <v>50</v>
      </c>
      <c r="D1347" s="142" t="s">
        <v>57</v>
      </c>
      <c r="E1347" s="43" t="s">
        <v>52</v>
      </c>
    </row>
    <row r="1348" spans="1:5" ht="15" customHeight="1" x14ac:dyDescent="0.2">
      <c r="A1348" s="86"/>
      <c r="B1348" s="84"/>
      <c r="C1348" s="85">
        <v>6172</v>
      </c>
      <c r="D1348" s="61" t="s">
        <v>87</v>
      </c>
      <c r="E1348" s="74">
        <v>5683</v>
      </c>
    </row>
    <row r="1349" spans="1:5" ht="15" customHeight="1" x14ac:dyDescent="0.2">
      <c r="A1349" s="117"/>
      <c r="B1349" s="104"/>
      <c r="C1349" s="87" t="s">
        <v>54</v>
      </c>
      <c r="D1349" s="88"/>
      <c r="E1349" s="89">
        <f>SUM(E1348:E1348)</f>
        <v>5683</v>
      </c>
    </row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76" t="s">
        <v>227</v>
      </c>
    </row>
    <row r="1355" spans="1:5" ht="15" customHeight="1" x14ac:dyDescent="0.2">
      <c r="A1355" s="121" t="s">
        <v>133</v>
      </c>
      <c r="B1355" s="121"/>
      <c r="C1355" s="121"/>
      <c r="D1355" s="121"/>
      <c r="E1355" s="121"/>
    </row>
    <row r="1356" spans="1:5" ht="15" customHeight="1" x14ac:dyDescent="0.2">
      <c r="A1356" s="121"/>
      <c r="B1356" s="121"/>
      <c r="C1356" s="121"/>
      <c r="D1356" s="121"/>
      <c r="E1356" s="121"/>
    </row>
    <row r="1357" spans="1:5" ht="15" customHeight="1" x14ac:dyDescent="0.2">
      <c r="A1357" s="64" t="s">
        <v>228</v>
      </c>
      <c r="B1357" s="64"/>
      <c r="C1357" s="64"/>
      <c r="D1357" s="64"/>
      <c r="E1357" s="64"/>
    </row>
    <row r="1358" spans="1:5" ht="15" customHeight="1" x14ac:dyDescent="0.2">
      <c r="A1358" s="64"/>
      <c r="B1358" s="64"/>
      <c r="C1358" s="64"/>
      <c r="D1358" s="64"/>
      <c r="E1358" s="64"/>
    </row>
    <row r="1359" spans="1:5" ht="15" customHeight="1" x14ac:dyDescent="0.2">
      <c r="A1359" s="64"/>
      <c r="B1359" s="64"/>
      <c r="C1359" s="64"/>
      <c r="D1359" s="64"/>
      <c r="E1359" s="64"/>
    </row>
    <row r="1360" spans="1:5" ht="15" customHeight="1" x14ac:dyDescent="0.2">
      <c r="A1360" s="64"/>
      <c r="B1360" s="64"/>
      <c r="C1360" s="64"/>
      <c r="D1360" s="64"/>
      <c r="E1360" s="64"/>
    </row>
    <row r="1361" spans="1:5" ht="15" customHeight="1" x14ac:dyDescent="0.2">
      <c r="A1361" s="64"/>
      <c r="B1361" s="64"/>
      <c r="C1361" s="64"/>
      <c r="D1361" s="64"/>
      <c r="E1361" s="64"/>
    </row>
    <row r="1362" spans="1:5" ht="15" customHeight="1" x14ac:dyDescent="0.2">
      <c r="A1362" s="64"/>
      <c r="B1362" s="64"/>
      <c r="C1362" s="64"/>
      <c r="D1362" s="64"/>
      <c r="E1362" s="64"/>
    </row>
    <row r="1363" spans="1:5" ht="15" customHeight="1" x14ac:dyDescent="0.2">
      <c r="A1363" s="64"/>
      <c r="B1363" s="64"/>
      <c r="C1363" s="64"/>
      <c r="D1363" s="64"/>
      <c r="E1363" s="64"/>
    </row>
    <row r="1364" spans="1:5" ht="15" customHeight="1" x14ac:dyDescent="0.2"/>
    <row r="1365" spans="1:5" ht="15" customHeight="1" x14ac:dyDescent="0.25">
      <c r="A1365" s="34" t="s">
        <v>17</v>
      </c>
      <c r="B1365" s="36"/>
      <c r="C1365" s="36"/>
      <c r="D1365" s="36"/>
      <c r="E1365" s="36"/>
    </row>
    <row r="1366" spans="1:5" ht="15" customHeight="1" x14ac:dyDescent="0.2">
      <c r="A1366" s="37" t="s">
        <v>83</v>
      </c>
      <c r="B1366" s="36"/>
      <c r="C1366" s="36"/>
      <c r="D1366" s="36"/>
      <c r="E1366" s="38" t="s">
        <v>84</v>
      </c>
    </row>
    <row r="1367" spans="1:5" ht="15" customHeight="1" x14ac:dyDescent="0.2">
      <c r="A1367" s="147"/>
      <c r="B1367" s="148"/>
      <c r="C1367" s="36"/>
      <c r="D1367" s="36"/>
      <c r="E1367" s="40"/>
    </row>
    <row r="1368" spans="1:5" ht="15" customHeight="1" x14ac:dyDescent="0.2">
      <c r="A1368" s="57"/>
      <c r="B1368" s="57"/>
      <c r="C1368" s="41" t="s">
        <v>50</v>
      </c>
      <c r="D1368" s="42" t="s">
        <v>57</v>
      </c>
      <c r="E1368" s="43" t="s">
        <v>52</v>
      </c>
    </row>
    <row r="1369" spans="1:5" ht="15" customHeight="1" x14ac:dyDescent="0.2">
      <c r="A1369" s="129"/>
      <c r="B1369" s="155"/>
      <c r="C1369" s="109">
        <v>3113</v>
      </c>
      <c r="D1369" s="61" t="s">
        <v>86</v>
      </c>
      <c r="E1369" s="47">
        <v>-60000</v>
      </c>
    </row>
    <row r="1370" spans="1:5" ht="15" customHeight="1" x14ac:dyDescent="0.2">
      <c r="A1370" s="129"/>
      <c r="B1370" s="155"/>
      <c r="C1370" s="109">
        <v>3122</v>
      </c>
      <c r="D1370" s="61" t="s">
        <v>86</v>
      </c>
      <c r="E1370" s="47">
        <v>-6572250</v>
      </c>
    </row>
    <row r="1371" spans="1:5" ht="15" customHeight="1" x14ac:dyDescent="0.2">
      <c r="A1371" s="129"/>
      <c r="B1371" s="155"/>
      <c r="C1371" s="109">
        <v>4357</v>
      </c>
      <c r="D1371" s="61" t="s">
        <v>86</v>
      </c>
      <c r="E1371" s="47">
        <v>-4692400</v>
      </c>
    </row>
    <row r="1372" spans="1:5" ht="15" customHeight="1" x14ac:dyDescent="0.2">
      <c r="A1372" s="83"/>
      <c r="B1372" s="155"/>
      <c r="C1372" s="49" t="s">
        <v>54</v>
      </c>
      <c r="D1372" s="50"/>
      <c r="E1372" s="51">
        <f>SUM(E1369:E1371)</f>
        <v>-11324650</v>
      </c>
    </row>
    <row r="1373" spans="1:5" ht="15" customHeight="1" x14ac:dyDescent="0.2"/>
    <row r="1374" spans="1:5" ht="15" customHeight="1" x14ac:dyDescent="0.25">
      <c r="A1374" s="66" t="s">
        <v>17</v>
      </c>
      <c r="B1374" s="112"/>
      <c r="C1374" s="67"/>
      <c r="D1374" s="67"/>
      <c r="E1374" s="67"/>
    </row>
    <row r="1375" spans="1:5" ht="15" customHeight="1" x14ac:dyDescent="0.2">
      <c r="A1375" s="91" t="s">
        <v>47</v>
      </c>
      <c r="B1375" s="112"/>
      <c r="C1375" s="67"/>
      <c r="D1375" s="67"/>
      <c r="E1375" s="68" t="s">
        <v>48</v>
      </c>
    </row>
    <row r="1376" spans="1:5" ht="15" customHeight="1" x14ac:dyDescent="0.25">
      <c r="A1376" s="78"/>
      <c r="B1376" s="139"/>
      <c r="C1376" s="67"/>
      <c r="D1376" s="67"/>
      <c r="E1376" s="92"/>
    </row>
    <row r="1377" spans="1:5" ht="15" customHeight="1" x14ac:dyDescent="0.25">
      <c r="A1377" s="78"/>
      <c r="B1377" s="139"/>
      <c r="C1377" s="43" t="s">
        <v>50</v>
      </c>
      <c r="D1377" s="142" t="s">
        <v>57</v>
      </c>
      <c r="E1377" s="43" t="s">
        <v>52</v>
      </c>
    </row>
    <row r="1378" spans="1:5" ht="15" customHeight="1" x14ac:dyDescent="0.25">
      <c r="A1378" s="78"/>
      <c r="B1378" s="139"/>
      <c r="C1378" s="85">
        <v>6409</v>
      </c>
      <c r="D1378" s="61" t="s">
        <v>87</v>
      </c>
      <c r="E1378" s="74">
        <v>11324650</v>
      </c>
    </row>
    <row r="1379" spans="1:5" ht="15" customHeight="1" x14ac:dyDescent="0.25">
      <c r="A1379" s="76"/>
      <c r="B1379" s="113"/>
      <c r="C1379" s="87" t="s">
        <v>54</v>
      </c>
      <c r="D1379" s="88"/>
      <c r="E1379" s="89">
        <f>SUM(E1378:E1378)</f>
        <v>11324650</v>
      </c>
    </row>
    <row r="1380" spans="1:5" ht="15" customHeight="1" x14ac:dyDescent="0.2"/>
    <row r="1381" spans="1:5" ht="15" customHeight="1" x14ac:dyDescent="0.2"/>
    <row r="1382" spans="1:5" ht="15" customHeight="1" x14ac:dyDescent="0.25">
      <c r="A1382" s="76" t="s">
        <v>229</v>
      </c>
    </row>
    <row r="1383" spans="1:5" ht="15" customHeight="1" x14ac:dyDescent="0.2">
      <c r="A1383" s="121" t="s">
        <v>133</v>
      </c>
      <c r="B1383" s="121"/>
      <c r="C1383" s="121"/>
      <c r="D1383" s="121"/>
      <c r="E1383" s="121"/>
    </row>
    <row r="1384" spans="1:5" ht="15" customHeight="1" x14ac:dyDescent="0.2">
      <c r="A1384" s="121"/>
      <c r="B1384" s="121"/>
      <c r="C1384" s="121"/>
      <c r="D1384" s="121"/>
      <c r="E1384" s="121"/>
    </row>
    <row r="1385" spans="1:5" ht="15" customHeight="1" x14ac:dyDescent="0.2">
      <c r="A1385" s="64" t="s">
        <v>230</v>
      </c>
      <c r="B1385" s="64"/>
      <c r="C1385" s="64"/>
      <c r="D1385" s="64"/>
      <c r="E1385" s="64"/>
    </row>
    <row r="1386" spans="1:5" ht="15" customHeight="1" x14ac:dyDescent="0.2">
      <c r="A1386" s="64"/>
      <c r="B1386" s="64"/>
      <c r="C1386" s="64"/>
      <c r="D1386" s="64"/>
      <c r="E1386" s="64"/>
    </row>
    <row r="1387" spans="1:5" ht="15" customHeight="1" x14ac:dyDescent="0.2">
      <c r="A1387" s="64"/>
      <c r="B1387" s="64"/>
      <c r="C1387" s="64"/>
      <c r="D1387" s="64"/>
      <c r="E1387" s="64"/>
    </row>
    <row r="1388" spans="1:5" ht="15" customHeight="1" x14ac:dyDescent="0.2">
      <c r="A1388" s="64"/>
      <c r="B1388" s="64"/>
      <c r="C1388" s="64"/>
      <c r="D1388" s="64"/>
      <c r="E1388" s="64"/>
    </row>
    <row r="1389" spans="1:5" ht="15" customHeight="1" x14ac:dyDescent="0.2">
      <c r="A1389" s="64"/>
      <c r="B1389" s="64"/>
      <c r="C1389" s="64"/>
      <c r="D1389" s="64"/>
      <c r="E1389" s="64"/>
    </row>
    <row r="1390" spans="1:5" ht="15" customHeight="1" x14ac:dyDescent="0.2">
      <c r="A1390" s="64"/>
      <c r="B1390" s="64"/>
      <c r="C1390" s="64"/>
      <c r="D1390" s="64"/>
      <c r="E1390" s="64"/>
    </row>
    <row r="1391" spans="1:5" ht="15" customHeight="1" x14ac:dyDescent="0.2">
      <c r="A1391" s="64"/>
      <c r="B1391" s="64"/>
      <c r="C1391" s="64"/>
      <c r="D1391" s="64"/>
      <c r="E1391" s="64"/>
    </row>
    <row r="1392" spans="1:5" ht="15" customHeight="1" x14ac:dyDescent="0.2"/>
    <row r="1393" spans="1:5" ht="15" customHeight="1" x14ac:dyDescent="0.25">
      <c r="A1393" s="34" t="s">
        <v>17</v>
      </c>
      <c r="B1393" s="36"/>
      <c r="C1393" s="36"/>
      <c r="D1393" s="36"/>
      <c r="E1393" s="36"/>
    </row>
    <row r="1394" spans="1:5" ht="15" customHeight="1" x14ac:dyDescent="0.2">
      <c r="A1394" s="37" t="s">
        <v>83</v>
      </c>
      <c r="B1394" s="36"/>
      <c r="C1394" s="36"/>
      <c r="D1394" s="36"/>
      <c r="E1394" s="38" t="s">
        <v>90</v>
      </c>
    </row>
    <row r="1395" spans="1:5" ht="15" customHeight="1" x14ac:dyDescent="0.2">
      <c r="A1395" s="147"/>
      <c r="B1395" s="148"/>
      <c r="C1395" s="36"/>
      <c r="D1395" s="36"/>
      <c r="E1395" s="40"/>
    </row>
    <row r="1396" spans="1:5" ht="15" customHeight="1" x14ac:dyDescent="0.2">
      <c r="A1396" s="57"/>
      <c r="B1396" s="57"/>
      <c r="C1396" s="41" t="s">
        <v>50</v>
      </c>
      <c r="D1396" s="42" t="s">
        <v>57</v>
      </c>
      <c r="E1396" s="43" t="s">
        <v>52</v>
      </c>
    </row>
    <row r="1397" spans="1:5" ht="15" customHeight="1" x14ac:dyDescent="0.2">
      <c r="A1397" s="129"/>
      <c r="B1397" s="155"/>
      <c r="C1397" s="109">
        <v>2143</v>
      </c>
      <c r="D1397" s="61" t="s">
        <v>231</v>
      </c>
      <c r="E1397" s="47">
        <v>-79303.899999999994</v>
      </c>
    </row>
    <row r="1398" spans="1:5" ht="15" customHeight="1" x14ac:dyDescent="0.2">
      <c r="A1398" s="129"/>
      <c r="B1398" s="155"/>
      <c r="C1398" s="109">
        <v>2143</v>
      </c>
      <c r="D1398" s="61" t="s">
        <v>58</v>
      </c>
      <c r="E1398" s="47">
        <v>-6058924.4400000004</v>
      </c>
    </row>
    <row r="1399" spans="1:5" ht="15" customHeight="1" x14ac:dyDescent="0.2">
      <c r="A1399" s="129"/>
      <c r="B1399" s="155"/>
      <c r="C1399" s="109">
        <v>4357</v>
      </c>
      <c r="D1399" s="61" t="s">
        <v>58</v>
      </c>
      <c r="E1399" s="47">
        <v>-1348681</v>
      </c>
    </row>
    <row r="1400" spans="1:5" ht="15" customHeight="1" x14ac:dyDescent="0.2">
      <c r="A1400" s="129"/>
      <c r="B1400" s="155"/>
      <c r="C1400" s="109">
        <v>4357</v>
      </c>
      <c r="D1400" s="61" t="s">
        <v>86</v>
      </c>
      <c r="E1400" s="47">
        <v>-2213976</v>
      </c>
    </row>
    <row r="1401" spans="1:5" ht="15" customHeight="1" x14ac:dyDescent="0.2">
      <c r="A1401" s="83"/>
      <c r="B1401" s="155"/>
      <c r="C1401" s="49" t="s">
        <v>54</v>
      </c>
      <c r="D1401" s="50"/>
      <c r="E1401" s="51">
        <f>SUM(E1397:E1400)</f>
        <v>-9700885.3399999999</v>
      </c>
    </row>
    <row r="1402" spans="1:5" ht="15" customHeight="1" x14ac:dyDescent="0.2"/>
    <row r="1403" spans="1:5" ht="15" customHeight="1" x14ac:dyDescent="0.2"/>
    <row r="1404" spans="1:5" ht="15" customHeight="1" x14ac:dyDescent="0.2"/>
    <row r="1405" spans="1:5" ht="15" customHeight="1" x14ac:dyDescent="0.25">
      <c r="A1405" s="66" t="s">
        <v>17</v>
      </c>
      <c r="B1405" s="112"/>
      <c r="C1405" s="67"/>
      <c r="D1405" s="67"/>
      <c r="E1405" s="67"/>
    </row>
    <row r="1406" spans="1:5" ht="15" customHeight="1" x14ac:dyDescent="0.2">
      <c r="A1406" s="91" t="s">
        <v>47</v>
      </c>
      <c r="B1406" s="112"/>
      <c r="C1406" s="67"/>
      <c r="D1406" s="67"/>
      <c r="E1406" s="68" t="s">
        <v>48</v>
      </c>
    </row>
    <row r="1407" spans="1:5" ht="15" customHeight="1" x14ac:dyDescent="0.25">
      <c r="A1407" s="78"/>
      <c r="B1407" s="139"/>
      <c r="C1407" s="67"/>
      <c r="D1407" s="67"/>
      <c r="E1407" s="92"/>
    </row>
    <row r="1408" spans="1:5" ht="15" customHeight="1" x14ac:dyDescent="0.25">
      <c r="A1408" s="78"/>
      <c r="B1408" s="139"/>
      <c r="C1408" s="43" t="s">
        <v>50</v>
      </c>
      <c r="D1408" s="142" t="s">
        <v>57</v>
      </c>
      <c r="E1408" s="43" t="s">
        <v>52</v>
      </c>
    </row>
    <row r="1409" spans="1:5" ht="15" customHeight="1" x14ac:dyDescent="0.25">
      <c r="A1409" s="78"/>
      <c r="B1409" s="139"/>
      <c r="C1409" s="85">
        <v>6409</v>
      </c>
      <c r="D1409" s="61" t="s">
        <v>87</v>
      </c>
      <c r="E1409" s="74">
        <v>9700885.3399999999</v>
      </c>
    </row>
    <row r="1410" spans="1:5" ht="15" customHeight="1" x14ac:dyDescent="0.25">
      <c r="A1410" s="76"/>
      <c r="B1410" s="113"/>
      <c r="C1410" s="87" t="s">
        <v>54</v>
      </c>
      <c r="D1410" s="88"/>
      <c r="E1410" s="89">
        <f>SUM(E1409:E1409)</f>
        <v>9700885.3399999999</v>
      </c>
    </row>
    <row r="1411" spans="1:5" ht="15" customHeight="1" x14ac:dyDescent="0.2"/>
    <row r="1412" spans="1:5" ht="15" customHeight="1" x14ac:dyDescent="0.2"/>
    <row r="1413" spans="1:5" ht="15" customHeight="1" x14ac:dyDescent="0.25">
      <c r="A1413" s="76" t="s">
        <v>232</v>
      </c>
    </row>
    <row r="1414" spans="1:5" ht="15" customHeight="1" x14ac:dyDescent="0.2">
      <c r="A1414" s="121" t="s">
        <v>233</v>
      </c>
      <c r="B1414" s="121"/>
      <c r="C1414" s="121"/>
      <c r="D1414" s="121"/>
      <c r="E1414" s="121"/>
    </row>
    <row r="1415" spans="1:5" ht="15" customHeight="1" x14ac:dyDescent="0.2">
      <c r="A1415" s="121"/>
      <c r="B1415" s="121"/>
      <c r="C1415" s="121"/>
      <c r="D1415" s="121"/>
      <c r="E1415" s="121"/>
    </row>
    <row r="1416" spans="1:5" ht="15" customHeight="1" x14ac:dyDescent="0.2">
      <c r="A1416" s="64" t="s">
        <v>234</v>
      </c>
      <c r="B1416" s="64"/>
      <c r="C1416" s="64"/>
      <c r="D1416" s="64"/>
      <c r="E1416" s="64"/>
    </row>
    <row r="1417" spans="1:5" ht="15" customHeight="1" x14ac:dyDescent="0.2">
      <c r="A1417" s="64"/>
      <c r="B1417" s="64"/>
      <c r="C1417" s="64"/>
      <c r="D1417" s="64"/>
      <c r="E1417" s="64"/>
    </row>
    <row r="1418" spans="1:5" ht="15" customHeight="1" x14ac:dyDescent="0.2">
      <c r="A1418" s="64"/>
      <c r="B1418" s="64"/>
      <c r="C1418" s="64"/>
      <c r="D1418" s="64"/>
      <c r="E1418" s="64"/>
    </row>
    <row r="1419" spans="1:5" ht="15" customHeight="1" x14ac:dyDescent="0.2">
      <c r="A1419" s="64"/>
      <c r="B1419" s="64"/>
      <c r="C1419" s="64"/>
      <c r="D1419" s="64"/>
      <c r="E1419" s="64"/>
    </row>
    <row r="1420" spans="1:5" ht="15" customHeight="1" x14ac:dyDescent="0.2">
      <c r="A1420" s="64"/>
      <c r="B1420" s="64"/>
      <c r="C1420" s="64"/>
      <c r="D1420" s="64"/>
      <c r="E1420" s="64"/>
    </row>
    <row r="1421" spans="1:5" ht="15" customHeight="1" x14ac:dyDescent="0.2">
      <c r="A1421" s="64"/>
      <c r="B1421" s="64"/>
      <c r="C1421" s="64"/>
      <c r="D1421" s="64"/>
      <c r="E1421" s="64"/>
    </row>
    <row r="1422" spans="1:5" ht="15" customHeight="1" x14ac:dyDescent="0.2"/>
    <row r="1423" spans="1:5" ht="15" customHeight="1" x14ac:dyDescent="0.25">
      <c r="A1423" s="66" t="s">
        <v>17</v>
      </c>
      <c r="B1423" s="67"/>
      <c r="C1423" s="67"/>
      <c r="D1423" s="67"/>
      <c r="E1423" s="67"/>
    </row>
    <row r="1424" spans="1:5" ht="15" customHeight="1" x14ac:dyDescent="0.2">
      <c r="A1424" s="91" t="s">
        <v>47</v>
      </c>
      <c r="B1424" s="67"/>
      <c r="C1424" s="67"/>
      <c r="D1424" s="67"/>
      <c r="E1424" s="68" t="s">
        <v>48</v>
      </c>
    </row>
    <row r="1425" spans="1:5" ht="15" customHeight="1" x14ac:dyDescent="0.25">
      <c r="A1425" s="78"/>
      <c r="B1425" s="66"/>
      <c r="C1425" s="67"/>
      <c r="D1425" s="67"/>
      <c r="E1425" s="92"/>
    </row>
    <row r="1426" spans="1:5" ht="15" customHeight="1" x14ac:dyDescent="0.2">
      <c r="A1426" s="81"/>
      <c r="B1426" s="57"/>
      <c r="C1426" s="43" t="s">
        <v>50</v>
      </c>
      <c r="D1426" s="142" t="s">
        <v>57</v>
      </c>
      <c r="E1426" s="43" t="s">
        <v>52</v>
      </c>
    </row>
    <row r="1427" spans="1:5" ht="15" customHeight="1" x14ac:dyDescent="0.2">
      <c r="A1427" s="86"/>
      <c r="B1427" s="84"/>
      <c r="C1427" s="85">
        <v>6172</v>
      </c>
      <c r="D1427" s="61" t="s">
        <v>87</v>
      </c>
      <c r="E1427" s="74">
        <v>-2000000</v>
      </c>
    </row>
    <row r="1428" spans="1:5" ht="15" customHeight="1" x14ac:dyDescent="0.2">
      <c r="A1428" s="117"/>
      <c r="B1428" s="104"/>
      <c r="C1428" s="87" t="s">
        <v>54</v>
      </c>
      <c r="D1428" s="88"/>
      <c r="E1428" s="89">
        <f>SUM(E1427:E1427)</f>
        <v>-2000000</v>
      </c>
    </row>
    <row r="1429" spans="1:5" ht="15" customHeight="1" x14ac:dyDescent="0.2"/>
    <row r="1430" spans="1:5" ht="15" customHeight="1" x14ac:dyDescent="0.25">
      <c r="A1430" s="34" t="s">
        <v>17</v>
      </c>
      <c r="B1430" s="35"/>
      <c r="C1430" s="36"/>
      <c r="D1430" s="36"/>
      <c r="E1430" s="69"/>
    </row>
    <row r="1431" spans="1:5" ht="15" customHeight="1" x14ac:dyDescent="0.2">
      <c r="A1431" s="37" t="s">
        <v>235</v>
      </c>
      <c r="B1431" s="35"/>
      <c r="C1431" s="36"/>
      <c r="D1431" s="36"/>
      <c r="E1431" s="38" t="s">
        <v>236</v>
      </c>
    </row>
    <row r="1432" spans="1:5" ht="15" customHeight="1" x14ac:dyDescent="0.2">
      <c r="A1432" s="37"/>
      <c r="B1432" s="102"/>
      <c r="C1432" s="36"/>
      <c r="D1432" s="36"/>
      <c r="E1432" s="40"/>
    </row>
    <row r="1433" spans="1:5" ht="15" customHeight="1" x14ac:dyDescent="0.2">
      <c r="A1433" s="57"/>
      <c r="B1433" s="57"/>
      <c r="C1433" s="41" t="s">
        <v>50</v>
      </c>
      <c r="D1433" s="42" t="s">
        <v>57</v>
      </c>
      <c r="E1433" s="43" t="s">
        <v>52</v>
      </c>
    </row>
    <row r="1434" spans="1:5" ht="15" customHeight="1" x14ac:dyDescent="0.2">
      <c r="A1434" s="166"/>
      <c r="B1434" s="166"/>
      <c r="C1434" s="85">
        <v>6172</v>
      </c>
      <c r="D1434" s="61" t="s">
        <v>58</v>
      </c>
      <c r="E1434" s="124">
        <v>-1497351.78</v>
      </c>
    </row>
    <row r="1435" spans="1:5" ht="15" customHeight="1" x14ac:dyDescent="0.2">
      <c r="A1435" s="166"/>
      <c r="B1435" s="166"/>
      <c r="C1435" s="85">
        <v>6172</v>
      </c>
      <c r="D1435" s="133" t="s">
        <v>104</v>
      </c>
      <c r="E1435" s="124">
        <v>-67800</v>
      </c>
    </row>
    <row r="1436" spans="1:5" ht="15" customHeight="1" x14ac:dyDescent="0.2">
      <c r="A1436" s="166"/>
      <c r="B1436" s="166"/>
      <c r="C1436" s="85">
        <v>6172</v>
      </c>
      <c r="D1436" s="61" t="s">
        <v>86</v>
      </c>
      <c r="E1436" s="124">
        <v>-34848.22</v>
      </c>
    </row>
    <row r="1437" spans="1:5" ht="15" customHeight="1" x14ac:dyDescent="0.2">
      <c r="A1437" s="166"/>
      <c r="B1437" s="166"/>
      <c r="C1437" s="85">
        <v>6172</v>
      </c>
      <c r="D1437" s="61" t="s">
        <v>231</v>
      </c>
      <c r="E1437" s="124">
        <v>3600000</v>
      </c>
    </row>
    <row r="1438" spans="1:5" ht="15" customHeight="1" x14ac:dyDescent="0.2">
      <c r="A1438" s="86"/>
      <c r="B1438" s="86"/>
      <c r="C1438" s="49" t="s">
        <v>54</v>
      </c>
      <c r="D1438" s="50"/>
      <c r="E1438" s="51">
        <f>SUM(E1434:E1437)</f>
        <v>2000000</v>
      </c>
    </row>
    <row r="1439" spans="1:5" ht="15" customHeight="1" x14ac:dyDescent="0.2"/>
    <row r="1440" spans="1:5" ht="15" customHeight="1" x14ac:dyDescent="0.2"/>
    <row r="1441" spans="1:5" ht="15" customHeight="1" x14ac:dyDescent="0.25">
      <c r="A1441" s="76" t="s">
        <v>237</v>
      </c>
    </row>
    <row r="1442" spans="1:5" ht="15" customHeight="1" x14ac:dyDescent="0.2">
      <c r="A1442" s="30" t="s">
        <v>110</v>
      </c>
      <c r="B1442" s="30"/>
      <c r="C1442" s="30"/>
      <c r="D1442" s="30"/>
      <c r="E1442" s="30"/>
    </row>
    <row r="1443" spans="1:5" ht="15" customHeight="1" x14ac:dyDescent="0.2">
      <c r="A1443" s="31" t="s">
        <v>238</v>
      </c>
      <c r="B1443" s="31"/>
      <c r="C1443" s="31"/>
      <c r="D1443" s="31"/>
      <c r="E1443" s="31"/>
    </row>
    <row r="1444" spans="1:5" ht="15" customHeight="1" x14ac:dyDescent="0.2">
      <c r="A1444" s="31"/>
      <c r="B1444" s="31"/>
      <c r="C1444" s="31"/>
      <c r="D1444" s="31"/>
      <c r="E1444" s="31"/>
    </row>
    <row r="1445" spans="1:5" ht="15" customHeight="1" x14ac:dyDescent="0.2">
      <c r="A1445" s="31"/>
      <c r="B1445" s="31"/>
      <c r="C1445" s="31"/>
      <c r="D1445" s="31"/>
      <c r="E1445" s="31"/>
    </row>
    <row r="1446" spans="1:5" ht="15" customHeight="1" x14ac:dyDescent="0.2">
      <c r="A1446" s="31"/>
      <c r="B1446" s="31"/>
      <c r="C1446" s="31"/>
      <c r="D1446" s="31"/>
      <c r="E1446" s="31"/>
    </row>
    <row r="1447" spans="1:5" ht="15" customHeight="1" x14ac:dyDescent="0.2">
      <c r="A1447" s="31"/>
      <c r="B1447" s="31"/>
      <c r="C1447" s="31"/>
      <c r="D1447" s="31"/>
      <c r="E1447" s="31"/>
    </row>
    <row r="1448" spans="1:5" ht="15" customHeight="1" x14ac:dyDescent="0.2">
      <c r="A1448" s="31"/>
      <c r="B1448" s="31"/>
      <c r="C1448" s="31"/>
      <c r="D1448" s="31"/>
      <c r="E1448" s="31"/>
    </row>
    <row r="1449" spans="1:5" ht="15" customHeight="1" x14ac:dyDescent="0.2"/>
    <row r="1450" spans="1:5" ht="15" customHeight="1" x14ac:dyDescent="0.25">
      <c r="A1450" s="66" t="s">
        <v>1</v>
      </c>
      <c r="B1450" s="36"/>
      <c r="C1450" s="36"/>
      <c r="D1450" s="36"/>
      <c r="E1450" s="36"/>
    </row>
    <row r="1451" spans="1:5" ht="15" customHeight="1" x14ac:dyDescent="0.2">
      <c r="A1451" s="118" t="s">
        <v>95</v>
      </c>
      <c r="B1451" s="36"/>
      <c r="C1451" s="36"/>
      <c r="D1451" s="36"/>
      <c r="E1451" s="38" t="s">
        <v>135</v>
      </c>
    </row>
    <row r="1452" spans="1:5" ht="15" customHeight="1" x14ac:dyDescent="0.25">
      <c r="A1452" s="34"/>
      <c r="B1452" s="69"/>
      <c r="C1452" s="36"/>
      <c r="D1452" s="36"/>
      <c r="E1452" s="40"/>
    </row>
    <row r="1453" spans="1:5" ht="15" customHeight="1" x14ac:dyDescent="0.2">
      <c r="A1453" s="122"/>
      <c r="B1453" s="109" t="s">
        <v>49</v>
      </c>
      <c r="C1453" s="41" t="s">
        <v>50</v>
      </c>
      <c r="D1453" s="42" t="s">
        <v>51</v>
      </c>
      <c r="E1453" s="41" t="s">
        <v>52</v>
      </c>
    </row>
    <row r="1454" spans="1:5" ht="15" customHeight="1" x14ac:dyDescent="0.2">
      <c r="A1454" s="129"/>
      <c r="B1454" s="131">
        <v>33113233</v>
      </c>
      <c r="C1454" s="109"/>
      <c r="D1454" s="123" t="s">
        <v>69</v>
      </c>
      <c r="E1454" s="124">
        <v>-216664.5</v>
      </c>
    </row>
    <row r="1455" spans="1:5" ht="15" customHeight="1" x14ac:dyDescent="0.2">
      <c r="A1455" s="129"/>
      <c r="B1455" s="131">
        <v>33513233</v>
      </c>
      <c r="C1455" s="109"/>
      <c r="D1455" s="123" t="s">
        <v>69</v>
      </c>
      <c r="E1455" s="124">
        <v>-1227765.53</v>
      </c>
    </row>
    <row r="1456" spans="1:5" ht="15" customHeight="1" x14ac:dyDescent="0.2">
      <c r="A1456" s="103"/>
      <c r="B1456" s="100"/>
      <c r="C1456" s="49" t="s">
        <v>54</v>
      </c>
      <c r="D1456" s="50"/>
      <c r="E1456" s="51">
        <f>SUM(E1454:E1455)</f>
        <v>-1444430.03</v>
      </c>
    </row>
    <row r="1457" spans="1:5" ht="15" customHeight="1" x14ac:dyDescent="0.2">
      <c r="A1457" s="69"/>
      <c r="B1457" s="103"/>
      <c r="C1457" s="125"/>
      <c r="D1457" s="36"/>
      <c r="E1457" s="126"/>
    </row>
    <row r="1458" spans="1:5" ht="15" customHeight="1" x14ac:dyDescent="0.25">
      <c r="A1458" s="34" t="s">
        <v>17</v>
      </c>
      <c r="B1458" s="36"/>
      <c r="C1458" s="36"/>
      <c r="D1458" s="36"/>
      <c r="E1458" s="36"/>
    </row>
    <row r="1459" spans="1:5" ht="15" customHeight="1" x14ac:dyDescent="0.2">
      <c r="A1459" s="118" t="s">
        <v>95</v>
      </c>
      <c r="B1459" s="36"/>
      <c r="C1459" s="36"/>
      <c r="D1459" s="36"/>
      <c r="E1459" s="38" t="s">
        <v>135</v>
      </c>
    </row>
    <row r="1460" spans="1:5" ht="15" customHeight="1" x14ac:dyDescent="0.25">
      <c r="A1460" s="34"/>
      <c r="B1460" s="69"/>
      <c r="C1460" s="36"/>
      <c r="D1460" s="36"/>
      <c r="E1460" s="40"/>
    </row>
    <row r="1461" spans="1:5" ht="15" customHeight="1" x14ac:dyDescent="0.2">
      <c r="A1461" s="122"/>
      <c r="B1461" s="57"/>
      <c r="C1461" s="41" t="s">
        <v>50</v>
      </c>
      <c r="D1461" s="42" t="s">
        <v>57</v>
      </c>
      <c r="E1461" s="41" t="s">
        <v>52</v>
      </c>
    </row>
    <row r="1462" spans="1:5" ht="15" customHeight="1" x14ac:dyDescent="0.2">
      <c r="A1462" s="129"/>
      <c r="B1462" s="127"/>
      <c r="C1462" s="109">
        <v>4378</v>
      </c>
      <c r="D1462" s="61" t="s">
        <v>231</v>
      </c>
      <c r="E1462" s="124">
        <v>-64590.69</v>
      </c>
    </row>
    <row r="1463" spans="1:5" ht="15" customHeight="1" x14ac:dyDescent="0.2">
      <c r="A1463" s="129"/>
      <c r="B1463" s="127"/>
      <c r="C1463" s="109">
        <v>4378</v>
      </c>
      <c r="D1463" s="61" t="s">
        <v>58</v>
      </c>
      <c r="E1463" s="124">
        <v>-1375643.84</v>
      </c>
    </row>
    <row r="1464" spans="1:5" ht="15" customHeight="1" x14ac:dyDescent="0.2">
      <c r="A1464" s="129"/>
      <c r="B1464" s="127"/>
      <c r="C1464" s="109">
        <v>4378</v>
      </c>
      <c r="D1464" s="61" t="s">
        <v>239</v>
      </c>
      <c r="E1464" s="124">
        <v>-4195.5</v>
      </c>
    </row>
    <row r="1465" spans="1:5" ht="15" customHeight="1" x14ac:dyDescent="0.2">
      <c r="A1465" s="103"/>
      <c r="B1465" s="103"/>
      <c r="C1465" s="49" t="s">
        <v>54</v>
      </c>
      <c r="D1465" s="50"/>
      <c r="E1465" s="51">
        <f>SUM(E1462:E1464)</f>
        <v>-1444430.03</v>
      </c>
    </row>
    <row r="1466" spans="1:5" ht="15" customHeight="1" x14ac:dyDescent="0.2"/>
    <row r="1467" spans="1:5" ht="15" customHeight="1" x14ac:dyDescent="0.2"/>
    <row r="1468" spans="1:5" ht="15" customHeight="1" x14ac:dyDescent="0.25">
      <c r="A1468" s="76" t="s">
        <v>240</v>
      </c>
    </row>
    <row r="1469" spans="1:5" ht="15" customHeight="1" x14ac:dyDescent="0.2">
      <c r="A1469" s="121" t="s">
        <v>133</v>
      </c>
      <c r="B1469" s="121"/>
      <c r="C1469" s="121"/>
      <c r="D1469" s="121"/>
      <c r="E1469" s="121"/>
    </row>
    <row r="1470" spans="1:5" ht="15" customHeight="1" x14ac:dyDescent="0.2">
      <c r="A1470" s="121"/>
      <c r="B1470" s="121"/>
      <c r="C1470" s="121"/>
      <c r="D1470" s="121"/>
      <c r="E1470" s="121"/>
    </row>
    <row r="1471" spans="1:5" ht="15" customHeight="1" x14ac:dyDescent="0.2">
      <c r="A1471" s="64" t="s">
        <v>241</v>
      </c>
      <c r="B1471" s="64"/>
      <c r="C1471" s="64"/>
      <c r="D1471" s="64"/>
      <c r="E1471" s="64"/>
    </row>
    <row r="1472" spans="1:5" ht="15" customHeight="1" x14ac:dyDescent="0.2">
      <c r="A1472" s="64"/>
      <c r="B1472" s="64"/>
      <c r="C1472" s="64"/>
      <c r="D1472" s="64"/>
      <c r="E1472" s="64"/>
    </row>
    <row r="1473" spans="1:5" ht="15" customHeight="1" x14ac:dyDescent="0.2">
      <c r="A1473" s="64"/>
      <c r="B1473" s="64"/>
      <c r="C1473" s="64"/>
      <c r="D1473" s="64"/>
      <c r="E1473" s="64"/>
    </row>
    <row r="1474" spans="1:5" ht="15" customHeight="1" x14ac:dyDescent="0.2">
      <c r="A1474" s="64"/>
      <c r="B1474" s="64"/>
      <c r="C1474" s="64"/>
      <c r="D1474" s="64"/>
      <c r="E1474" s="64"/>
    </row>
    <row r="1475" spans="1:5" ht="15" customHeight="1" x14ac:dyDescent="0.2">
      <c r="A1475" s="64"/>
      <c r="B1475" s="64"/>
      <c r="C1475" s="64"/>
      <c r="D1475" s="64"/>
      <c r="E1475" s="64"/>
    </row>
    <row r="1476" spans="1:5" ht="15" customHeight="1" x14ac:dyDescent="0.2">
      <c r="A1476" s="64"/>
      <c r="B1476" s="64"/>
      <c r="C1476" s="64"/>
      <c r="D1476" s="64"/>
      <c r="E1476" s="64"/>
    </row>
    <row r="1477" spans="1:5" ht="15" customHeight="1" x14ac:dyDescent="0.2">
      <c r="A1477" s="64"/>
      <c r="B1477" s="64"/>
      <c r="C1477" s="64"/>
      <c r="D1477" s="64"/>
      <c r="E1477" s="64"/>
    </row>
    <row r="1478" spans="1:5" ht="15" customHeight="1" x14ac:dyDescent="0.2"/>
    <row r="1479" spans="1:5" ht="15" customHeight="1" x14ac:dyDescent="0.25">
      <c r="A1479" s="34" t="s">
        <v>17</v>
      </c>
      <c r="B1479" s="36"/>
      <c r="C1479" s="36"/>
      <c r="D1479" s="36"/>
      <c r="E1479" s="36"/>
    </row>
    <row r="1480" spans="1:5" ht="15" customHeight="1" x14ac:dyDescent="0.2">
      <c r="A1480" s="37" t="s">
        <v>83</v>
      </c>
      <c r="B1480" s="36"/>
      <c r="C1480" s="36"/>
      <c r="D1480" s="36"/>
      <c r="E1480" s="38" t="s">
        <v>84</v>
      </c>
    </row>
    <row r="1481" spans="1:5" ht="15" customHeight="1" x14ac:dyDescent="0.2">
      <c r="A1481" s="147"/>
      <c r="B1481" s="148"/>
      <c r="C1481" s="36"/>
      <c r="D1481" s="36"/>
      <c r="E1481" s="40"/>
    </row>
    <row r="1482" spans="1:5" ht="15" customHeight="1" x14ac:dyDescent="0.2">
      <c r="A1482" s="57"/>
      <c r="B1482" s="57"/>
      <c r="C1482" s="41" t="s">
        <v>50</v>
      </c>
      <c r="D1482" s="42" t="s">
        <v>57</v>
      </c>
      <c r="E1482" s="43" t="s">
        <v>52</v>
      </c>
    </row>
    <row r="1483" spans="1:5" ht="15" customHeight="1" x14ac:dyDescent="0.2">
      <c r="A1483" s="129"/>
      <c r="B1483" s="155"/>
      <c r="C1483" s="109">
        <v>3122</v>
      </c>
      <c r="D1483" s="61" t="s">
        <v>86</v>
      </c>
      <c r="E1483" s="47">
        <v>-4759600</v>
      </c>
    </row>
    <row r="1484" spans="1:5" ht="15" customHeight="1" x14ac:dyDescent="0.2">
      <c r="A1484" s="129"/>
      <c r="B1484" s="155"/>
      <c r="C1484" s="109">
        <v>4357</v>
      </c>
      <c r="D1484" s="61" t="s">
        <v>86</v>
      </c>
      <c r="E1484" s="47">
        <v>-700000</v>
      </c>
    </row>
    <row r="1485" spans="1:5" ht="15" customHeight="1" x14ac:dyDescent="0.2">
      <c r="A1485" s="83"/>
      <c r="B1485" s="155"/>
      <c r="C1485" s="49" t="s">
        <v>54</v>
      </c>
      <c r="D1485" s="50"/>
      <c r="E1485" s="51">
        <f>SUM(E1483:E1484)</f>
        <v>-5459600</v>
      </c>
    </row>
    <row r="1486" spans="1:5" ht="15" customHeight="1" x14ac:dyDescent="0.2"/>
    <row r="1487" spans="1:5" ht="15" customHeight="1" x14ac:dyDescent="0.25">
      <c r="A1487" s="66" t="s">
        <v>17</v>
      </c>
      <c r="B1487" s="112"/>
      <c r="C1487" s="67"/>
      <c r="D1487" s="67"/>
      <c r="E1487" s="67"/>
    </row>
    <row r="1488" spans="1:5" ht="15" customHeight="1" x14ac:dyDescent="0.2">
      <c r="A1488" s="91" t="s">
        <v>47</v>
      </c>
      <c r="B1488" s="112"/>
      <c r="C1488" s="67"/>
      <c r="D1488" s="67"/>
      <c r="E1488" s="68" t="s">
        <v>48</v>
      </c>
    </row>
    <row r="1489" spans="1:5" ht="15" customHeight="1" x14ac:dyDescent="0.25">
      <c r="A1489" s="78"/>
      <c r="B1489" s="139"/>
      <c r="C1489" s="67"/>
      <c r="D1489" s="67"/>
      <c r="E1489" s="92"/>
    </row>
    <row r="1490" spans="1:5" ht="15" customHeight="1" x14ac:dyDescent="0.25">
      <c r="A1490" s="78"/>
      <c r="B1490" s="139"/>
      <c r="C1490" s="43" t="s">
        <v>50</v>
      </c>
      <c r="D1490" s="142" t="s">
        <v>57</v>
      </c>
      <c r="E1490" s="43" t="s">
        <v>52</v>
      </c>
    </row>
    <row r="1491" spans="1:5" ht="15" x14ac:dyDescent="0.25">
      <c r="A1491" s="78"/>
      <c r="B1491" s="139"/>
      <c r="C1491" s="85">
        <v>6409</v>
      </c>
      <c r="D1491" s="61" t="s">
        <v>87</v>
      </c>
      <c r="E1491" s="74">
        <v>5459600</v>
      </c>
    </row>
    <row r="1492" spans="1:5" ht="18" x14ac:dyDescent="0.25">
      <c r="A1492" s="76"/>
      <c r="B1492" s="113"/>
      <c r="C1492" s="87" t="s">
        <v>54</v>
      </c>
      <c r="D1492" s="88"/>
      <c r="E1492" s="89">
        <f>SUM(E1491:E1491)</f>
        <v>5459600</v>
      </c>
    </row>
    <row r="1494" spans="1:5" ht="15" customHeight="1" x14ac:dyDescent="0.2"/>
    <row r="1495" spans="1:5" ht="15" customHeight="1" x14ac:dyDescent="0.25">
      <c r="A1495" s="29" t="s">
        <v>242</v>
      </c>
      <c r="B1495" s="69"/>
      <c r="C1495" s="69"/>
      <c r="D1495" s="69"/>
      <c r="E1495" s="69"/>
    </row>
    <row r="1496" spans="1:5" ht="15" customHeight="1" x14ac:dyDescent="0.2">
      <c r="A1496" s="30" t="s">
        <v>44</v>
      </c>
      <c r="B1496" s="30"/>
      <c r="C1496" s="30"/>
      <c r="D1496" s="30"/>
      <c r="E1496" s="30"/>
    </row>
    <row r="1497" spans="1:5" ht="15" customHeight="1" x14ac:dyDescent="0.2">
      <c r="A1497" s="30" t="s">
        <v>77</v>
      </c>
      <c r="B1497" s="30"/>
      <c r="C1497" s="30"/>
      <c r="D1497" s="30"/>
      <c r="E1497" s="30"/>
    </row>
    <row r="1498" spans="1:5" ht="15" customHeight="1" x14ac:dyDescent="0.2">
      <c r="A1498" s="64" t="s">
        <v>243</v>
      </c>
      <c r="B1498" s="64"/>
      <c r="C1498" s="64"/>
      <c r="D1498" s="64"/>
      <c r="E1498" s="64"/>
    </row>
    <row r="1499" spans="1:5" ht="15" customHeight="1" x14ac:dyDescent="0.2">
      <c r="A1499" s="64"/>
      <c r="B1499" s="64"/>
      <c r="C1499" s="64"/>
      <c r="D1499" s="64"/>
      <c r="E1499" s="64"/>
    </row>
    <row r="1500" spans="1:5" ht="15" customHeight="1" x14ac:dyDescent="0.2">
      <c r="A1500" s="64"/>
      <c r="B1500" s="64"/>
      <c r="C1500" s="64"/>
      <c r="D1500" s="64"/>
      <c r="E1500" s="64"/>
    </row>
    <row r="1501" spans="1:5" ht="15" customHeight="1" x14ac:dyDescent="0.2">
      <c r="A1501" s="64"/>
      <c r="B1501" s="64"/>
      <c r="C1501" s="64"/>
      <c r="D1501" s="64"/>
      <c r="E1501" s="64"/>
    </row>
    <row r="1502" spans="1:5" ht="15" customHeight="1" x14ac:dyDescent="0.2">
      <c r="A1502" s="64"/>
      <c r="B1502" s="64"/>
      <c r="C1502" s="64"/>
      <c r="D1502" s="64"/>
      <c r="E1502" s="64"/>
    </row>
    <row r="1503" spans="1:5" ht="15" customHeight="1" x14ac:dyDescent="0.2">
      <c r="A1503" s="32"/>
      <c r="B1503" s="32"/>
      <c r="C1503" s="32"/>
      <c r="D1503" s="32"/>
      <c r="E1503" s="32"/>
    </row>
    <row r="1504" spans="1:5" ht="15" customHeight="1" x14ac:dyDescent="0.2">
      <c r="A1504" s="32"/>
      <c r="B1504" s="32"/>
      <c r="C1504" s="32"/>
      <c r="D1504" s="32"/>
      <c r="E1504" s="32"/>
    </row>
    <row r="1505" spans="1:5" ht="15" customHeight="1" x14ac:dyDescent="0.2">
      <c r="A1505" s="32"/>
      <c r="B1505" s="32"/>
      <c r="C1505" s="32"/>
      <c r="D1505" s="32"/>
      <c r="E1505" s="32"/>
    </row>
    <row r="1506" spans="1:5" ht="15" customHeight="1" x14ac:dyDescent="0.2">
      <c r="A1506" s="32"/>
      <c r="B1506" s="32"/>
      <c r="C1506" s="32"/>
      <c r="D1506" s="32"/>
      <c r="E1506" s="32"/>
    </row>
    <row r="1507" spans="1:5" ht="15" customHeight="1" x14ac:dyDescent="0.2">
      <c r="A1507" s="32"/>
      <c r="B1507" s="32"/>
      <c r="C1507" s="32"/>
      <c r="D1507" s="32"/>
      <c r="E1507" s="32"/>
    </row>
    <row r="1508" spans="1:5" ht="15" customHeight="1" x14ac:dyDescent="0.2">
      <c r="A1508" s="32"/>
      <c r="B1508" s="32"/>
      <c r="C1508" s="32"/>
      <c r="D1508" s="32"/>
      <c r="E1508" s="32"/>
    </row>
    <row r="1509" spans="1:5" ht="15" customHeight="1" x14ac:dyDescent="0.2">
      <c r="A1509" s="32"/>
      <c r="B1509" s="32"/>
      <c r="C1509" s="32"/>
      <c r="D1509" s="32"/>
      <c r="E1509" s="32"/>
    </row>
    <row r="1510" spans="1:5" ht="15" customHeight="1" x14ac:dyDescent="0.25">
      <c r="A1510" s="34" t="s">
        <v>1</v>
      </c>
      <c r="B1510" s="36"/>
      <c r="C1510" s="36"/>
      <c r="D1510" s="36"/>
      <c r="E1510" s="36"/>
    </row>
    <row r="1511" spans="1:5" ht="15" customHeight="1" x14ac:dyDescent="0.2">
      <c r="A1511" s="37" t="s">
        <v>47</v>
      </c>
      <c r="B1511" s="36"/>
      <c r="C1511" s="36"/>
      <c r="D1511" s="36"/>
      <c r="E1511" s="38" t="s">
        <v>48</v>
      </c>
    </row>
    <row r="1512" spans="1:5" ht="15" customHeight="1" x14ac:dyDescent="0.25">
      <c r="A1512" s="52"/>
      <c r="B1512" s="34"/>
      <c r="C1512" s="36"/>
      <c r="D1512" s="36"/>
      <c r="E1512" s="40"/>
    </row>
    <row r="1513" spans="1:5" ht="15" customHeight="1" x14ac:dyDescent="0.2">
      <c r="B1513" s="41" t="s">
        <v>49</v>
      </c>
      <c r="C1513" s="41" t="s">
        <v>50</v>
      </c>
      <c r="D1513" s="42" t="s">
        <v>51</v>
      </c>
      <c r="E1513" s="70" t="s">
        <v>52</v>
      </c>
    </row>
    <row r="1514" spans="1:5" ht="15" customHeight="1" x14ac:dyDescent="0.2">
      <c r="B1514" s="107">
        <v>33513233</v>
      </c>
      <c r="C1514" s="45"/>
      <c r="D1514" s="123" t="s">
        <v>69</v>
      </c>
      <c r="E1514" s="74">
        <v>357377.4</v>
      </c>
    </row>
    <row r="1515" spans="1:5" ht="15" customHeight="1" x14ac:dyDescent="0.2">
      <c r="B1515" s="107">
        <v>33113233</v>
      </c>
      <c r="C1515" s="45"/>
      <c r="D1515" s="123" t="s">
        <v>69</v>
      </c>
      <c r="E1515" s="74">
        <v>63066.6</v>
      </c>
    </row>
    <row r="1516" spans="1:5" ht="15" customHeight="1" x14ac:dyDescent="0.2">
      <c r="B1516" s="173"/>
      <c r="C1516" s="49" t="s">
        <v>54</v>
      </c>
      <c r="D1516" s="50"/>
      <c r="E1516" s="51">
        <f>SUM(E1514:E1515)</f>
        <v>420444</v>
      </c>
    </row>
    <row r="1517" spans="1:5" ht="15" customHeight="1" x14ac:dyDescent="0.2">
      <c r="A1517" s="52"/>
      <c r="B1517" s="52"/>
      <c r="C1517" s="52"/>
      <c r="D1517" s="52"/>
      <c r="E1517" s="52"/>
    </row>
    <row r="1518" spans="1:5" ht="15" customHeight="1" x14ac:dyDescent="0.25">
      <c r="A1518" s="34" t="s">
        <v>17</v>
      </c>
      <c r="B1518" s="36"/>
      <c r="C1518" s="36"/>
      <c r="D1518" s="36"/>
      <c r="E1518" s="36"/>
    </row>
    <row r="1519" spans="1:5" ht="15" customHeight="1" x14ac:dyDescent="0.2">
      <c r="A1519" s="37" t="s">
        <v>124</v>
      </c>
      <c r="B1519" s="52"/>
      <c r="C1519" s="52"/>
      <c r="D1519" s="52"/>
      <c r="E1519" s="52" t="s">
        <v>125</v>
      </c>
    </row>
    <row r="1520" spans="1:5" ht="15" customHeight="1" x14ac:dyDescent="0.2">
      <c r="A1520" s="52"/>
      <c r="B1520" s="110"/>
      <c r="C1520" s="36"/>
      <c r="D1520" s="52"/>
      <c r="E1520" s="56"/>
    </row>
    <row r="1521" spans="1:5" ht="15" customHeight="1" x14ac:dyDescent="0.2">
      <c r="B1521" s="43" t="s">
        <v>49</v>
      </c>
      <c r="C1521" s="41" t="s">
        <v>50</v>
      </c>
      <c r="D1521" s="144" t="s">
        <v>51</v>
      </c>
      <c r="E1521" s="70" t="s">
        <v>52</v>
      </c>
    </row>
    <row r="1522" spans="1:5" ht="15" customHeight="1" x14ac:dyDescent="0.2">
      <c r="B1522" s="107">
        <v>33513233</v>
      </c>
      <c r="C1522" s="85"/>
      <c r="D1522" s="108" t="s">
        <v>79</v>
      </c>
      <c r="E1522" s="74">
        <v>357377.4</v>
      </c>
    </row>
    <row r="1523" spans="1:5" ht="15" customHeight="1" x14ac:dyDescent="0.2">
      <c r="B1523" s="107">
        <v>33113233</v>
      </c>
      <c r="C1523" s="85"/>
      <c r="D1523" s="108" t="s">
        <v>79</v>
      </c>
      <c r="E1523" s="74">
        <v>63066.6</v>
      </c>
    </row>
    <row r="1524" spans="1:5" ht="15" customHeight="1" x14ac:dyDescent="0.2">
      <c r="B1524" s="173"/>
      <c r="C1524" s="49" t="s">
        <v>54</v>
      </c>
      <c r="D1524" s="62"/>
      <c r="E1524" s="63">
        <f>SUM(E1522:E1523)</f>
        <v>420444</v>
      </c>
    </row>
    <row r="1525" spans="1:5" ht="15" customHeight="1" x14ac:dyDescent="0.2"/>
    <row r="1526" spans="1:5" ht="15" customHeight="1" x14ac:dyDescent="0.2"/>
    <row r="1527" spans="1:5" ht="15" customHeight="1" x14ac:dyDescent="0.25">
      <c r="A1527" s="29" t="s">
        <v>244</v>
      </c>
    </row>
    <row r="1528" spans="1:5" ht="15" customHeight="1" x14ac:dyDescent="0.2">
      <c r="A1528" s="105" t="s">
        <v>44</v>
      </c>
      <c r="B1528" s="105"/>
      <c r="C1528" s="105"/>
      <c r="D1528" s="105"/>
      <c r="E1528" s="105"/>
    </row>
    <row r="1529" spans="1:5" ht="15" customHeight="1" x14ac:dyDescent="0.2">
      <c r="A1529" s="30" t="s">
        <v>65</v>
      </c>
      <c r="B1529" s="30"/>
      <c r="C1529" s="30"/>
      <c r="D1529" s="30"/>
      <c r="E1529" s="30"/>
    </row>
    <row r="1530" spans="1:5" ht="15" customHeight="1" x14ac:dyDescent="0.2">
      <c r="A1530" s="64" t="s">
        <v>245</v>
      </c>
      <c r="B1530" s="64"/>
      <c r="C1530" s="64"/>
      <c r="D1530" s="64"/>
      <c r="E1530" s="64"/>
    </row>
    <row r="1531" spans="1:5" ht="15" customHeight="1" x14ac:dyDescent="0.2">
      <c r="A1531" s="64"/>
      <c r="B1531" s="64"/>
      <c r="C1531" s="64"/>
      <c r="D1531" s="64"/>
      <c r="E1531" s="64"/>
    </row>
    <row r="1532" spans="1:5" ht="15" customHeight="1" x14ac:dyDescent="0.2">
      <c r="A1532" s="64"/>
      <c r="B1532" s="64"/>
      <c r="C1532" s="64"/>
      <c r="D1532" s="64"/>
      <c r="E1532" s="64"/>
    </row>
    <row r="1533" spans="1:5" ht="15" customHeight="1" x14ac:dyDescent="0.2">
      <c r="A1533" s="64"/>
      <c r="B1533" s="64"/>
      <c r="C1533" s="64"/>
      <c r="D1533" s="64"/>
      <c r="E1533" s="64"/>
    </row>
    <row r="1534" spans="1:5" ht="15" customHeight="1" x14ac:dyDescent="0.2">
      <c r="A1534" s="64"/>
      <c r="B1534" s="64"/>
      <c r="C1534" s="64"/>
      <c r="D1534" s="64"/>
      <c r="E1534" s="64"/>
    </row>
    <row r="1535" spans="1:5" ht="15" customHeight="1" x14ac:dyDescent="0.2">
      <c r="A1535" s="64"/>
      <c r="B1535" s="64"/>
      <c r="C1535" s="64"/>
      <c r="D1535" s="64"/>
      <c r="E1535" s="64"/>
    </row>
    <row r="1536" spans="1:5" ht="15" customHeight="1" x14ac:dyDescent="0.2">
      <c r="A1536" s="64"/>
      <c r="B1536" s="64"/>
      <c r="C1536" s="64"/>
      <c r="D1536" s="64"/>
      <c r="E1536" s="64"/>
    </row>
    <row r="1537" spans="1:5" ht="15" customHeight="1" x14ac:dyDescent="0.2">
      <c r="A1537" s="64"/>
      <c r="B1537" s="64"/>
      <c r="C1537" s="64"/>
      <c r="D1537" s="64"/>
      <c r="E1537" s="64"/>
    </row>
    <row r="1538" spans="1:5" ht="15" customHeight="1" x14ac:dyDescent="0.2">
      <c r="A1538" s="90"/>
      <c r="B1538" s="90"/>
      <c r="C1538" s="90"/>
      <c r="D1538" s="90"/>
      <c r="E1538" s="90"/>
    </row>
    <row r="1539" spans="1:5" ht="15" customHeight="1" x14ac:dyDescent="0.25">
      <c r="A1539" s="66" t="s">
        <v>1</v>
      </c>
      <c r="B1539" s="67"/>
      <c r="C1539" s="67"/>
      <c r="D1539" s="67"/>
      <c r="E1539" s="67"/>
    </row>
    <row r="1540" spans="1:5" ht="15" customHeight="1" x14ac:dyDescent="0.2">
      <c r="A1540" s="91" t="s">
        <v>83</v>
      </c>
      <c r="B1540" s="67"/>
      <c r="C1540" s="67"/>
      <c r="D1540" s="67"/>
      <c r="E1540" s="68" t="s">
        <v>246</v>
      </c>
    </row>
    <row r="1541" spans="1:5" ht="15" customHeight="1" x14ac:dyDescent="0.25">
      <c r="A1541" s="78"/>
      <c r="B1541" s="66"/>
      <c r="C1541" s="67"/>
      <c r="D1541" s="67"/>
      <c r="E1541" s="92"/>
    </row>
    <row r="1542" spans="1:5" ht="15" customHeight="1" x14ac:dyDescent="0.2">
      <c r="B1542" s="43" t="s">
        <v>49</v>
      </c>
      <c r="C1542" s="43" t="s">
        <v>50</v>
      </c>
      <c r="D1542" s="93" t="s">
        <v>51</v>
      </c>
      <c r="E1542" s="43" t="s">
        <v>52</v>
      </c>
    </row>
    <row r="1543" spans="1:5" ht="15" customHeight="1" x14ac:dyDescent="0.2">
      <c r="B1543" s="107">
        <v>32133019</v>
      </c>
      <c r="C1543" s="72"/>
      <c r="D1543" s="73" t="s">
        <v>69</v>
      </c>
      <c r="E1543" s="74">
        <f>322382.22+38762.96</f>
        <v>361145.18</v>
      </c>
    </row>
    <row r="1544" spans="1:5" ht="15" customHeight="1" x14ac:dyDescent="0.2">
      <c r="B1544" s="107">
        <v>32533019</v>
      </c>
      <c r="C1544" s="72"/>
      <c r="D1544" s="73" t="s">
        <v>69</v>
      </c>
      <c r="E1544" s="74">
        <f>1826832.57+219656.74</f>
        <v>2046489.31</v>
      </c>
    </row>
    <row r="1545" spans="1:5" ht="15" customHeight="1" x14ac:dyDescent="0.2">
      <c r="B1545" s="95"/>
      <c r="C1545" s="87" t="s">
        <v>54</v>
      </c>
      <c r="D1545" s="96"/>
      <c r="E1545" s="97">
        <f>SUM(E1543:E1544)</f>
        <v>2407634.4900000002</v>
      </c>
    </row>
    <row r="1546" spans="1:5" ht="15" customHeight="1" x14ac:dyDescent="0.2"/>
    <row r="1547" spans="1:5" ht="15" customHeight="1" x14ac:dyDescent="0.25">
      <c r="A1547" s="66" t="s">
        <v>17</v>
      </c>
      <c r="B1547" s="67"/>
      <c r="C1547" s="67"/>
      <c r="D1547" s="67"/>
      <c r="E1547" s="78"/>
    </row>
    <row r="1548" spans="1:5" ht="15" customHeight="1" x14ac:dyDescent="0.2">
      <c r="A1548" s="91" t="s">
        <v>83</v>
      </c>
      <c r="B1548" s="67"/>
      <c r="C1548" s="67"/>
      <c r="D1548" s="67"/>
      <c r="E1548" s="68" t="s">
        <v>246</v>
      </c>
    </row>
    <row r="1549" spans="1:5" ht="15" customHeight="1" x14ac:dyDescent="0.25">
      <c r="A1549" s="78"/>
      <c r="B1549" s="66"/>
      <c r="C1549" s="67"/>
      <c r="D1549" s="67"/>
      <c r="E1549" s="92"/>
    </row>
    <row r="1550" spans="1:5" ht="15" customHeight="1" x14ac:dyDescent="0.2">
      <c r="B1550" s="81"/>
      <c r="C1550" s="43" t="s">
        <v>50</v>
      </c>
      <c r="D1550" s="58" t="s">
        <v>57</v>
      </c>
      <c r="E1550" s="43" t="s">
        <v>52</v>
      </c>
    </row>
    <row r="1551" spans="1:5" ht="15" customHeight="1" x14ac:dyDescent="0.2">
      <c r="B1551" s="178"/>
      <c r="C1551" s="85">
        <v>3299</v>
      </c>
      <c r="D1551" s="61" t="s">
        <v>231</v>
      </c>
      <c r="E1551" s="74">
        <f>36807.49+215242.45+279.76+1584.94</f>
        <v>253914.64</v>
      </c>
    </row>
    <row r="1552" spans="1:5" ht="15" customHeight="1" x14ac:dyDescent="0.2">
      <c r="B1552" s="178"/>
      <c r="C1552" s="85">
        <v>3299</v>
      </c>
      <c r="D1552" s="133" t="s">
        <v>104</v>
      </c>
      <c r="E1552" s="74">
        <f>2973.32+16848.81+367.53+2082.65</f>
        <v>22272.31</v>
      </c>
    </row>
    <row r="1553" spans="1:5" ht="15" customHeight="1" x14ac:dyDescent="0.2">
      <c r="B1553" s="178"/>
      <c r="C1553" s="85">
        <v>3299</v>
      </c>
      <c r="D1553" s="140" t="s">
        <v>87</v>
      </c>
      <c r="E1553" s="74">
        <f>282601.41+1594741.31+38115.67+215989.15</f>
        <v>2131447.54</v>
      </c>
    </row>
    <row r="1554" spans="1:5" ht="15" customHeight="1" x14ac:dyDescent="0.2">
      <c r="B1554" s="117"/>
      <c r="C1554" s="87" t="s">
        <v>54</v>
      </c>
      <c r="D1554" s="96"/>
      <c r="E1554" s="97">
        <f>SUM(E1551:E1553)</f>
        <v>2407634.4900000002</v>
      </c>
    </row>
    <row r="1555" spans="1:5" ht="15" customHeight="1" x14ac:dyDescent="0.2"/>
    <row r="1556" spans="1:5" ht="15" customHeight="1" x14ac:dyDescent="0.2"/>
    <row r="1557" spans="1:5" ht="15" customHeight="1" x14ac:dyDescent="0.2"/>
    <row r="1558" spans="1:5" ht="15" customHeight="1" x14ac:dyDescent="0.2"/>
    <row r="1559" spans="1:5" ht="15" customHeight="1" x14ac:dyDescent="0.2"/>
    <row r="1560" spans="1:5" ht="15" customHeight="1" x14ac:dyDescent="0.2"/>
    <row r="1561" spans="1:5" ht="15" customHeight="1" x14ac:dyDescent="0.2"/>
    <row r="1562" spans="1:5" ht="15" customHeight="1" x14ac:dyDescent="0.25">
      <c r="A1562" s="29" t="s">
        <v>247</v>
      </c>
    </row>
    <row r="1563" spans="1:5" ht="15" customHeight="1" x14ac:dyDescent="0.2">
      <c r="A1563" s="105" t="s">
        <v>44</v>
      </c>
      <c r="B1563" s="105"/>
      <c r="C1563" s="105"/>
      <c r="D1563" s="105"/>
      <c r="E1563" s="105"/>
    </row>
    <row r="1564" spans="1:5" ht="15" customHeight="1" x14ac:dyDescent="0.2">
      <c r="A1564" s="30" t="s">
        <v>65</v>
      </c>
      <c r="B1564" s="30"/>
      <c r="C1564" s="30"/>
      <c r="D1564" s="30"/>
      <c r="E1564" s="30"/>
    </row>
    <row r="1565" spans="1:5" ht="15" customHeight="1" x14ac:dyDescent="0.2">
      <c r="A1565" s="64" t="s">
        <v>248</v>
      </c>
      <c r="B1565" s="64"/>
      <c r="C1565" s="64"/>
      <c r="D1565" s="64"/>
      <c r="E1565" s="64"/>
    </row>
    <row r="1566" spans="1:5" ht="15" customHeight="1" x14ac:dyDescent="0.2">
      <c r="A1566" s="64"/>
      <c r="B1566" s="64"/>
      <c r="C1566" s="64"/>
      <c r="D1566" s="64"/>
      <c r="E1566" s="64"/>
    </row>
    <row r="1567" spans="1:5" ht="15" customHeight="1" x14ac:dyDescent="0.2">
      <c r="A1567" s="64"/>
      <c r="B1567" s="64"/>
      <c r="C1567" s="64"/>
      <c r="D1567" s="64"/>
      <c r="E1567" s="64"/>
    </row>
    <row r="1568" spans="1:5" ht="15" customHeight="1" x14ac:dyDescent="0.2">
      <c r="A1568" s="64"/>
      <c r="B1568" s="64"/>
      <c r="C1568" s="64"/>
      <c r="D1568" s="64"/>
      <c r="E1568" s="64"/>
    </row>
    <row r="1569" spans="1:5" ht="15" customHeight="1" x14ac:dyDescent="0.2">
      <c r="A1569" s="64"/>
      <c r="B1569" s="64"/>
      <c r="C1569" s="64"/>
      <c r="D1569" s="64"/>
      <c r="E1569" s="64"/>
    </row>
    <row r="1570" spans="1:5" ht="15" customHeight="1" x14ac:dyDescent="0.2">
      <c r="A1570" s="64"/>
      <c r="B1570" s="64"/>
      <c r="C1570" s="64"/>
      <c r="D1570" s="64"/>
      <c r="E1570" s="64"/>
    </row>
    <row r="1571" spans="1:5" ht="15" customHeight="1" x14ac:dyDescent="0.2">
      <c r="A1571" s="64"/>
      <c r="B1571" s="64"/>
      <c r="C1571" s="64"/>
      <c r="D1571" s="64"/>
      <c r="E1571" s="64"/>
    </row>
    <row r="1572" spans="1:5" ht="15" customHeight="1" x14ac:dyDescent="0.2">
      <c r="A1572" s="90"/>
      <c r="B1572" s="90"/>
      <c r="C1572" s="90"/>
      <c r="D1572" s="90"/>
      <c r="E1572" s="90"/>
    </row>
    <row r="1573" spans="1:5" ht="15" customHeight="1" x14ac:dyDescent="0.25">
      <c r="A1573" s="66" t="s">
        <v>1</v>
      </c>
      <c r="B1573" s="67"/>
      <c r="C1573" s="67"/>
      <c r="D1573" s="67"/>
      <c r="E1573" s="67"/>
    </row>
    <row r="1574" spans="1:5" ht="15" customHeight="1" x14ac:dyDescent="0.2">
      <c r="A1574" s="91" t="s">
        <v>67</v>
      </c>
      <c r="B1574" s="67"/>
      <c r="C1574" s="67"/>
      <c r="D1574" s="67"/>
      <c r="E1574" s="68" t="s">
        <v>249</v>
      </c>
    </row>
    <row r="1575" spans="1:5" ht="15" customHeight="1" x14ac:dyDescent="0.25">
      <c r="A1575" s="78"/>
      <c r="B1575" s="66"/>
      <c r="C1575" s="67"/>
      <c r="D1575" s="67"/>
      <c r="E1575" s="92"/>
    </row>
    <row r="1576" spans="1:5" ht="15" customHeight="1" x14ac:dyDescent="0.2">
      <c r="B1576" s="43" t="s">
        <v>49</v>
      </c>
      <c r="C1576" s="43" t="s">
        <v>50</v>
      </c>
      <c r="D1576" s="93" t="s">
        <v>51</v>
      </c>
      <c r="E1576" s="43" t="s">
        <v>52</v>
      </c>
    </row>
    <row r="1577" spans="1:5" ht="15" customHeight="1" x14ac:dyDescent="0.2">
      <c r="B1577" s="107">
        <v>32133019</v>
      </c>
      <c r="C1577" s="72"/>
      <c r="D1577" s="73" t="s">
        <v>69</v>
      </c>
      <c r="E1577" s="74">
        <f>2127853.37+189718.34</f>
        <v>2317571.71</v>
      </c>
    </row>
    <row r="1578" spans="1:5" ht="15" customHeight="1" x14ac:dyDescent="0.2">
      <c r="B1578" s="107">
        <v>32533019</v>
      </c>
      <c r="C1578" s="72"/>
      <c r="D1578" s="73" t="s">
        <v>69</v>
      </c>
      <c r="E1578" s="74">
        <f>12057835.72+1075070.57</f>
        <v>13132906.290000001</v>
      </c>
    </row>
    <row r="1579" spans="1:5" ht="15" customHeight="1" x14ac:dyDescent="0.2">
      <c r="B1579" s="107">
        <v>32133910</v>
      </c>
      <c r="C1579" s="72"/>
      <c r="D1579" s="99" t="s">
        <v>74</v>
      </c>
      <c r="E1579" s="74">
        <v>1072381.5</v>
      </c>
    </row>
    <row r="1580" spans="1:5" ht="15" customHeight="1" x14ac:dyDescent="0.2">
      <c r="B1580" s="107">
        <v>32533910</v>
      </c>
      <c r="C1580" s="72"/>
      <c r="D1580" s="99" t="s">
        <v>74</v>
      </c>
      <c r="E1580" s="74">
        <v>6076828.5</v>
      </c>
    </row>
    <row r="1581" spans="1:5" ht="15" customHeight="1" x14ac:dyDescent="0.2">
      <c r="B1581" s="95"/>
      <c r="C1581" s="87" t="s">
        <v>54</v>
      </c>
      <c r="D1581" s="96"/>
      <c r="E1581" s="97">
        <f>SUM(E1577:E1580)</f>
        <v>22599688</v>
      </c>
    </row>
    <row r="1582" spans="1:5" ht="15" customHeight="1" x14ac:dyDescent="0.2"/>
    <row r="1583" spans="1:5" ht="15" customHeight="1" x14ac:dyDescent="0.25">
      <c r="A1583" s="66" t="s">
        <v>17</v>
      </c>
      <c r="B1583" s="67"/>
      <c r="C1583" s="67"/>
      <c r="D1583" s="67"/>
      <c r="E1583" s="78"/>
    </row>
    <row r="1584" spans="1:5" ht="15" customHeight="1" x14ac:dyDescent="0.2">
      <c r="A1584" s="91" t="s">
        <v>67</v>
      </c>
      <c r="B1584" s="67"/>
      <c r="C1584" s="67"/>
      <c r="D1584" s="67"/>
      <c r="E1584" s="68" t="s">
        <v>249</v>
      </c>
    </row>
    <row r="1585" spans="1:5" ht="15" customHeight="1" x14ac:dyDescent="0.25">
      <c r="A1585" s="78"/>
      <c r="B1585" s="66"/>
      <c r="C1585" s="67"/>
      <c r="D1585" s="67"/>
      <c r="E1585" s="92"/>
    </row>
    <row r="1586" spans="1:5" ht="15" customHeight="1" x14ac:dyDescent="0.2">
      <c r="B1586" s="81"/>
      <c r="C1586" s="43" t="s">
        <v>50</v>
      </c>
      <c r="D1586" s="58" t="s">
        <v>57</v>
      </c>
      <c r="E1586" s="43" t="s">
        <v>52</v>
      </c>
    </row>
    <row r="1587" spans="1:5" ht="15" customHeight="1" x14ac:dyDescent="0.2">
      <c r="B1587" s="178"/>
      <c r="C1587" s="85">
        <v>3299</v>
      </c>
      <c r="D1587" s="61" t="s">
        <v>231</v>
      </c>
      <c r="E1587" s="74">
        <f>118124.28+669370.89</f>
        <v>787495.17</v>
      </c>
    </row>
    <row r="1588" spans="1:5" ht="15" customHeight="1" x14ac:dyDescent="0.2">
      <c r="B1588" s="178"/>
      <c r="C1588" s="85">
        <v>3299</v>
      </c>
      <c r="D1588" s="61" t="s">
        <v>58</v>
      </c>
      <c r="E1588" s="74">
        <f>42754.69+242276.6</f>
        <v>285031.29000000004</v>
      </c>
    </row>
    <row r="1589" spans="1:5" ht="15" customHeight="1" x14ac:dyDescent="0.2">
      <c r="B1589" s="178"/>
      <c r="C1589" s="85">
        <v>3122</v>
      </c>
      <c r="D1589" s="99" t="s">
        <v>70</v>
      </c>
      <c r="E1589" s="74">
        <v>1057999.6100000001</v>
      </c>
    </row>
    <row r="1590" spans="1:5" ht="15" customHeight="1" x14ac:dyDescent="0.2">
      <c r="B1590" s="178"/>
      <c r="C1590" s="85">
        <v>3123</v>
      </c>
      <c r="D1590" s="99" t="s">
        <v>70</v>
      </c>
      <c r="E1590" s="74">
        <v>659764.61</v>
      </c>
    </row>
    <row r="1591" spans="1:5" ht="15" customHeight="1" x14ac:dyDescent="0.2">
      <c r="B1591" s="117"/>
      <c r="C1591" s="87" t="s">
        <v>54</v>
      </c>
      <c r="D1591" s="96"/>
      <c r="E1591" s="97">
        <f>SUM(E1587:E1590)</f>
        <v>2790290.68</v>
      </c>
    </row>
    <row r="1592" spans="1:5" ht="15" customHeight="1" x14ac:dyDescent="0.2"/>
    <row r="1593" spans="1:5" ht="15" customHeight="1" x14ac:dyDescent="0.2">
      <c r="A1593" s="91" t="s">
        <v>67</v>
      </c>
      <c r="B1593" s="67"/>
      <c r="C1593" s="67"/>
      <c r="D1593" s="67"/>
      <c r="E1593" s="68" t="s">
        <v>249</v>
      </c>
    </row>
    <row r="1594" spans="1:5" ht="15" customHeight="1" x14ac:dyDescent="0.2"/>
    <row r="1595" spans="1:5" ht="15" customHeight="1" x14ac:dyDescent="0.2">
      <c r="B1595" s="43" t="s">
        <v>49</v>
      </c>
      <c r="C1595" s="41" t="s">
        <v>50</v>
      </c>
      <c r="D1595" s="144" t="s">
        <v>51</v>
      </c>
      <c r="E1595" s="70" t="s">
        <v>52</v>
      </c>
    </row>
    <row r="1596" spans="1:5" ht="15" customHeight="1" x14ac:dyDescent="0.2">
      <c r="B1596" s="131">
        <v>32133019</v>
      </c>
      <c r="C1596" s="109"/>
      <c r="D1596" s="108" t="s">
        <v>79</v>
      </c>
      <c r="E1596" s="143">
        <v>1899028.1</v>
      </c>
    </row>
    <row r="1597" spans="1:5" ht="15" customHeight="1" x14ac:dyDescent="0.2">
      <c r="B1597" s="131">
        <v>32533019</v>
      </c>
      <c r="C1597" s="109"/>
      <c r="D1597" s="108" t="s">
        <v>79</v>
      </c>
      <c r="E1597" s="143">
        <v>10761159.220000001</v>
      </c>
    </row>
    <row r="1598" spans="1:5" ht="15" customHeight="1" x14ac:dyDescent="0.2">
      <c r="B1598" s="131">
        <v>32133910</v>
      </c>
      <c r="C1598" s="109"/>
      <c r="D1598" s="61" t="s">
        <v>250</v>
      </c>
      <c r="E1598" s="143">
        <v>1072381.5</v>
      </c>
    </row>
    <row r="1599" spans="1:5" ht="15" customHeight="1" x14ac:dyDescent="0.2">
      <c r="B1599" s="131">
        <v>32533910</v>
      </c>
      <c r="C1599" s="109"/>
      <c r="D1599" s="61" t="s">
        <v>250</v>
      </c>
      <c r="E1599" s="143">
        <v>6076828.5</v>
      </c>
    </row>
    <row r="1600" spans="1:5" ht="15" customHeight="1" x14ac:dyDescent="0.2">
      <c r="B1600" s="75"/>
      <c r="C1600" s="49" t="s">
        <v>54</v>
      </c>
      <c r="D1600" s="62"/>
      <c r="E1600" s="63">
        <f>SUM(E1596:E1599)</f>
        <v>19809397.32</v>
      </c>
    </row>
    <row r="1601" spans="1:5" ht="15" customHeight="1" x14ac:dyDescent="0.2"/>
    <row r="1602" spans="1:5" ht="15" customHeight="1" x14ac:dyDescent="0.2"/>
    <row r="1603" spans="1:5" ht="15" customHeight="1" x14ac:dyDescent="0.25">
      <c r="A1603" s="29" t="s">
        <v>251</v>
      </c>
    </row>
    <row r="1604" spans="1:5" ht="15" customHeight="1" x14ac:dyDescent="0.2">
      <c r="A1604" s="30" t="s">
        <v>110</v>
      </c>
      <c r="B1604" s="30"/>
      <c r="C1604" s="30"/>
      <c r="D1604" s="30"/>
      <c r="E1604" s="30"/>
    </row>
    <row r="1605" spans="1:5" ht="15" customHeight="1" x14ac:dyDescent="0.2">
      <c r="A1605" s="64" t="s">
        <v>252</v>
      </c>
      <c r="B1605" s="64"/>
      <c r="C1605" s="64"/>
      <c r="D1605" s="64"/>
      <c r="E1605" s="64"/>
    </row>
    <row r="1606" spans="1:5" ht="15" customHeight="1" x14ac:dyDescent="0.2">
      <c r="A1606" s="64"/>
      <c r="B1606" s="64"/>
      <c r="C1606" s="64"/>
      <c r="D1606" s="64"/>
      <c r="E1606" s="64"/>
    </row>
    <row r="1607" spans="1:5" ht="15" customHeight="1" x14ac:dyDescent="0.2">
      <c r="A1607" s="64"/>
      <c r="B1607" s="64"/>
      <c r="C1607" s="64"/>
      <c r="D1607" s="64"/>
      <c r="E1607" s="64"/>
    </row>
    <row r="1608" spans="1:5" ht="15" customHeight="1" x14ac:dyDescent="0.2">
      <c r="A1608" s="64"/>
      <c r="B1608" s="64"/>
      <c r="C1608" s="64"/>
      <c r="D1608" s="64"/>
      <c r="E1608" s="64"/>
    </row>
    <row r="1609" spans="1:5" ht="15" customHeight="1" x14ac:dyDescent="0.2">
      <c r="A1609" s="64"/>
      <c r="B1609" s="64"/>
      <c r="C1609" s="64"/>
      <c r="D1609" s="64"/>
      <c r="E1609" s="64"/>
    </row>
    <row r="1610" spans="1:5" ht="15" customHeight="1" x14ac:dyDescent="0.2">
      <c r="A1610" s="64"/>
      <c r="B1610" s="64"/>
      <c r="C1610" s="64"/>
      <c r="D1610" s="64"/>
      <c r="E1610" s="64"/>
    </row>
    <row r="1611" spans="1:5" ht="15" customHeight="1" x14ac:dyDescent="0.2">
      <c r="A1611" s="90"/>
      <c r="B1611" s="90"/>
      <c r="C1611" s="90"/>
      <c r="D1611" s="90"/>
      <c r="E1611" s="90"/>
    </row>
    <row r="1612" spans="1:5" ht="15" customHeight="1" x14ac:dyDescent="0.2">
      <c r="A1612" s="90"/>
      <c r="B1612" s="90"/>
      <c r="C1612" s="90"/>
      <c r="D1612" s="90"/>
      <c r="E1612" s="90"/>
    </row>
    <row r="1613" spans="1:5" ht="15" customHeight="1" x14ac:dyDescent="0.2">
      <c r="A1613" s="90"/>
      <c r="B1613" s="90"/>
      <c r="C1613" s="90"/>
      <c r="D1613" s="90"/>
      <c r="E1613" s="90"/>
    </row>
    <row r="1614" spans="1:5" ht="15" customHeight="1" x14ac:dyDescent="0.25">
      <c r="A1614" s="66" t="s">
        <v>1</v>
      </c>
      <c r="B1614" s="67"/>
      <c r="C1614" s="67"/>
      <c r="D1614" s="67"/>
      <c r="E1614" s="67"/>
    </row>
    <row r="1615" spans="1:5" ht="15" customHeight="1" x14ac:dyDescent="0.2">
      <c r="A1615" s="37" t="s">
        <v>47</v>
      </c>
      <c r="B1615" s="36"/>
      <c r="C1615" s="36"/>
      <c r="D1615" s="36"/>
      <c r="E1615" s="38" t="s">
        <v>48</v>
      </c>
    </row>
    <row r="1616" spans="1:5" ht="15" customHeight="1" x14ac:dyDescent="0.25">
      <c r="A1616" s="78"/>
      <c r="B1616" s="66"/>
      <c r="C1616" s="67"/>
      <c r="D1616" s="67"/>
      <c r="E1616" s="92"/>
    </row>
    <row r="1617" spans="1:5" ht="15" customHeight="1" x14ac:dyDescent="0.2">
      <c r="B1617" s="43" t="s">
        <v>49</v>
      </c>
      <c r="C1617" s="43" t="s">
        <v>50</v>
      </c>
      <c r="D1617" s="93" t="s">
        <v>51</v>
      </c>
      <c r="E1617" s="70" t="s">
        <v>52</v>
      </c>
    </row>
    <row r="1618" spans="1:5" ht="15" customHeight="1" x14ac:dyDescent="0.2">
      <c r="B1618" s="94">
        <v>14004</v>
      </c>
      <c r="C1618" s="72"/>
      <c r="D1618" s="73" t="s">
        <v>69</v>
      </c>
      <c r="E1618" s="74">
        <v>-491511</v>
      </c>
    </row>
    <row r="1619" spans="1:5" ht="15" customHeight="1" x14ac:dyDescent="0.2">
      <c r="B1619" s="95"/>
      <c r="C1619" s="87" t="s">
        <v>54</v>
      </c>
      <c r="D1619" s="96"/>
      <c r="E1619" s="97">
        <f>SUM(E1618:E1618)</f>
        <v>-491511</v>
      </c>
    </row>
    <row r="1620" spans="1:5" ht="15" customHeight="1" x14ac:dyDescent="0.25">
      <c r="A1620" s="76"/>
      <c r="B1620" s="77"/>
      <c r="C1620" s="77"/>
      <c r="D1620" s="77"/>
      <c r="E1620" s="77"/>
    </row>
    <row r="1621" spans="1:5" ht="15" customHeight="1" x14ac:dyDescent="0.25">
      <c r="A1621" s="34" t="s">
        <v>17</v>
      </c>
      <c r="B1621" s="36"/>
      <c r="C1621" s="36"/>
      <c r="D1621" s="36"/>
      <c r="E1621" s="69"/>
    </row>
    <row r="1622" spans="1:5" ht="15" customHeight="1" x14ac:dyDescent="0.2">
      <c r="A1622" s="37" t="s">
        <v>144</v>
      </c>
      <c r="B1622" s="36"/>
      <c r="C1622" s="36"/>
      <c r="D1622" s="36"/>
      <c r="E1622" s="38" t="s">
        <v>145</v>
      </c>
    </row>
    <row r="1623" spans="1:5" ht="15" customHeight="1" x14ac:dyDescent="0.2">
      <c r="A1623" s="69"/>
      <c r="B1623" s="110"/>
      <c r="C1623" s="36"/>
      <c r="E1623" s="56"/>
    </row>
    <row r="1624" spans="1:5" ht="15" customHeight="1" x14ac:dyDescent="0.2">
      <c r="B1624" s="57"/>
      <c r="C1624" s="41" t="s">
        <v>50</v>
      </c>
      <c r="D1624" s="58" t="s">
        <v>57</v>
      </c>
      <c r="E1624" s="70" t="s">
        <v>52</v>
      </c>
    </row>
    <row r="1625" spans="1:5" ht="15" customHeight="1" x14ac:dyDescent="0.2">
      <c r="B1625" s="86"/>
      <c r="C1625" s="109">
        <v>5512</v>
      </c>
      <c r="D1625" s="133" t="s">
        <v>104</v>
      </c>
      <c r="E1625" s="47">
        <v>-491511</v>
      </c>
    </row>
    <row r="1626" spans="1:5" ht="15" customHeight="1" x14ac:dyDescent="0.2">
      <c r="B1626" s="117"/>
      <c r="C1626" s="87" t="s">
        <v>54</v>
      </c>
      <c r="D1626" s="96"/>
      <c r="E1626" s="97">
        <f>SUM(E1625:E1625)</f>
        <v>-491511</v>
      </c>
    </row>
    <row r="1627" spans="1:5" ht="15" customHeight="1" x14ac:dyDescent="0.2"/>
    <row r="1628" spans="1:5" ht="15" customHeight="1" x14ac:dyDescent="0.2"/>
    <row r="1629" spans="1:5" ht="15" customHeight="1" x14ac:dyDescent="0.25">
      <c r="A1629" s="29" t="s">
        <v>253</v>
      </c>
    </row>
    <row r="1630" spans="1:5" ht="15" customHeight="1" x14ac:dyDescent="0.2">
      <c r="A1630" s="30" t="s">
        <v>44</v>
      </c>
      <c r="B1630" s="30"/>
      <c r="C1630" s="30"/>
      <c r="D1630" s="30"/>
      <c r="E1630" s="30"/>
    </row>
    <row r="1631" spans="1:5" ht="15" customHeight="1" x14ac:dyDescent="0.2">
      <c r="A1631" s="30" t="s">
        <v>65</v>
      </c>
      <c r="B1631" s="30"/>
      <c r="C1631" s="30"/>
      <c r="D1631" s="30"/>
      <c r="E1631" s="30"/>
    </row>
    <row r="1632" spans="1:5" ht="15" customHeight="1" x14ac:dyDescent="0.2">
      <c r="A1632" s="64" t="s">
        <v>254</v>
      </c>
      <c r="B1632" s="64"/>
      <c r="C1632" s="64"/>
      <c r="D1632" s="64"/>
      <c r="E1632" s="64"/>
    </row>
    <row r="1633" spans="1:5" ht="15" customHeight="1" x14ac:dyDescent="0.2">
      <c r="A1633" s="64"/>
      <c r="B1633" s="64"/>
      <c r="C1633" s="64"/>
      <c r="D1633" s="64"/>
      <c r="E1633" s="64"/>
    </row>
    <row r="1634" spans="1:5" ht="15" customHeight="1" x14ac:dyDescent="0.2">
      <c r="A1634" s="64"/>
      <c r="B1634" s="64"/>
      <c r="C1634" s="64"/>
      <c r="D1634" s="64"/>
      <c r="E1634" s="64"/>
    </row>
    <row r="1635" spans="1:5" ht="15" customHeight="1" x14ac:dyDescent="0.2">
      <c r="A1635" s="64"/>
      <c r="B1635" s="64"/>
      <c r="C1635" s="64"/>
      <c r="D1635" s="64"/>
      <c r="E1635" s="64"/>
    </row>
    <row r="1636" spans="1:5" ht="15" customHeight="1" x14ac:dyDescent="0.2">
      <c r="A1636" s="64"/>
      <c r="B1636" s="64"/>
      <c r="C1636" s="64"/>
      <c r="D1636" s="64"/>
      <c r="E1636" s="64"/>
    </row>
    <row r="1637" spans="1:5" ht="15" customHeight="1" x14ac:dyDescent="0.2">
      <c r="A1637" s="64"/>
      <c r="B1637" s="64"/>
      <c r="C1637" s="64"/>
      <c r="D1637" s="64"/>
      <c r="E1637" s="64"/>
    </row>
    <row r="1638" spans="1:5" ht="15" customHeight="1" x14ac:dyDescent="0.2"/>
    <row r="1639" spans="1:5" ht="15" customHeight="1" x14ac:dyDescent="0.25">
      <c r="A1639" s="66" t="s">
        <v>1</v>
      </c>
      <c r="B1639" s="36"/>
      <c r="C1639" s="36"/>
      <c r="D1639" s="36"/>
      <c r="E1639" s="36"/>
    </row>
    <row r="1640" spans="1:5" ht="15" customHeight="1" x14ac:dyDescent="0.2">
      <c r="A1640" s="118" t="s">
        <v>99</v>
      </c>
      <c r="B1640" s="36"/>
      <c r="C1640" s="36"/>
      <c r="D1640" s="36"/>
      <c r="E1640" s="38" t="s">
        <v>107</v>
      </c>
    </row>
    <row r="1641" spans="1:5" ht="15" customHeight="1" x14ac:dyDescent="0.25">
      <c r="A1641" s="34"/>
      <c r="B1641" s="52"/>
      <c r="C1641" s="36"/>
      <c r="D1641" s="36"/>
      <c r="E1641" s="40"/>
    </row>
    <row r="1642" spans="1:5" ht="15" customHeight="1" x14ac:dyDescent="0.2">
      <c r="B1642" s="41" t="s">
        <v>49</v>
      </c>
      <c r="C1642" s="41" t="s">
        <v>50</v>
      </c>
      <c r="D1642" s="42" t="s">
        <v>51</v>
      </c>
      <c r="E1642" s="70" t="s">
        <v>52</v>
      </c>
    </row>
    <row r="1643" spans="1:5" ht="15" customHeight="1" x14ac:dyDescent="0.2">
      <c r="B1643" s="131">
        <v>32133030</v>
      </c>
      <c r="C1643" s="109"/>
      <c r="D1643" s="99" t="s">
        <v>69</v>
      </c>
      <c r="E1643" s="130">
        <v>30742.85</v>
      </c>
    </row>
    <row r="1644" spans="1:5" ht="15" customHeight="1" x14ac:dyDescent="0.2">
      <c r="B1644" s="131">
        <v>32533030</v>
      </c>
      <c r="C1644" s="109"/>
      <c r="D1644" s="134" t="s">
        <v>69</v>
      </c>
      <c r="E1644" s="130">
        <v>174209.42</v>
      </c>
    </row>
    <row r="1645" spans="1:5" ht="15" customHeight="1" x14ac:dyDescent="0.2">
      <c r="B1645" s="75"/>
      <c r="C1645" s="49" t="s">
        <v>54</v>
      </c>
      <c r="D1645" s="50"/>
      <c r="E1645" s="51">
        <f>SUM(E1643:E1644)</f>
        <v>204952.27000000002</v>
      </c>
    </row>
    <row r="1646" spans="1:5" ht="15" customHeight="1" x14ac:dyDescent="0.2"/>
    <row r="1647" spans="1:5" ht="15" customHeight="1" x14ac:dyDescent="0.25">
      <c r="A1647" s="34" t="s">
        <v>17</v>
      </c>
      <c r="B1647" s="36"/>
      <c r="C1647" s="36"/>
      <c r="D1647" s="36"/>
      <c r="E1647" s="69"/>
    </row>
    <row r="1648" spans="1:5" ht="15" customHeight="1" x14ac:dyDescent="0.2">
      <c r="A1648" s="118" t="s">
        <v>99</v>
      </c>
      <c r="B1648" s="36"/>
      <c r="C1648" s="36"/>
      <c r="D1648" s="36"/>
      <c r="E1648" s="38" t="s">
        <v>107</v>
      </c>
    </row>
    <row r="1649" spans="1:5" ht="15" customHeight="1" x14ac:dyDescent="0.2">
      <c r="A1649" s="69"/>
      <c r="B1649" s="110"/>
      <c r="C1649" s="36"/>
      <c r="E1649" s="56"/>
    </row>
    <row r="1650" spans="1:5" ht="15" customHeight="1" x14ac:dyDescent="0.2">
      <c r="A1650" s="57"/>
      <c r="B1650" s="57"/>
      <c r="C1650" s="41" t="s">
        <v>50</v>
      </c>
      <c r="D1650" s="41" t="s">
        <v>57</v>
      </c>
      <c r="E1650" s="70" t="s">
        <v>52</v>
      </c>
    </row>
    <row r="1651" spans="1:5" ht="15" customHeight="1" x14ac:dyDescent="0.2">
      <c r="A1651" s="129"/>
      <c r="B1651" s="84"/>
      <c r="C1651" s="109">
        <v>3299</v>
      </c>
      <c r="D1651" s="61" t="s">
        <v>87</v>
      </c>
      <c r="E1651" s="130">
        <v>204952.27</v>
      </c>
    </row>
    <row r="1652" spans="1:5" ht="15" customHeight="1" x14ac:dyDescent="0.2">
      <c r="A1652" s="135"/>
      <c r="B1652" s="104"/>
      <c r="C1652" s="49" t="s">
        <v>54</v>
      </c>
      <c r="D1652" s="136"/>
      <c r="E1652" s="51">
        <f>SUM(E1651:E1651)</f>
        <v>204952.27</v>
      </c>
    </row>
    <row r="1653" spans="1:5" ht="15" customHeight="1" x14ac:dyDescent="0.2"/>
    <row r="1654" spans="1:5" ht="15" customHeight="1" x14ac:dyDescent="0.2"/>
    <row r="1655" spans="1:5" ht="15" customHeight="1" x14ac:dyDescent="0.25">
      <c r="A1655" s="29" t="s">
        <v>255</v>
      </c>
    </row>
    <row r="1656" spans="1:5" ht="15" customHeight="1" x14ac:dyDescent="0.2">
      <c r="A1656" s="128" t="s">
        <v>44</v>
      </c>
      <c r="B1656" s="128"/>
      <c r="C1656" s="128"/>
      <c r="D1656" s="128"/>
      <c r="E1656" s="128"/>
    </row>
    <row r="1657" spans="1:5" ht="15" customHeight="1" x14ac:dyDescent="0.2">
      <c r="A1657" s="30" t="s">
        <v>65</v>
      </c>
      <c r="B1657" s="30"/>
      <c r="C1657" s="30"/>
      <c r="D1657" s="30"/>
      <c r="E1657" s="30"/>
    </row>
    <row r="1658" spans="1:5" ht="15" customHeight="1" x14ac:dyDescent="0.2">
      <c r="A1658" s="64" t="s">
        <v>256</v>
      </c>
      <c r="B1658" s="64"/>
      <c r="C1658" s="64"/>
      <c r="D1658" s="64"/>
      <c r="E1658" s="64"/>
    </row>
    <row r="1659" spans="1:5" ht="15" customHeight="1" x14ac:dyDescent="0.2">
      <c r="A1659" s="64"/>
      <c r="B1659" s="64"/>
      <c r="C1659" s="64"/>
      <c r="D1659" s="64"/>
      <c r="E1659" s="64"/>
    </row>
    <row r="1660" spans="1:5" ht="15" customHeight="1" x14ac:dyDescent="0.2">
      <c r="A1660" s="64"/>
      <c r="B1660" s="64"/>
      <c r="C1660" s="64"/>
      <c r="D1660" s="64"/>
      <c r="E1660" s="64"/>
    </row>
    <row r="1661" spans="1:5" ht="15" customHeight="1" x14ac:dyDescent="0.2">
      <c r="A1661" s="64"/>
      <c r="B1661" s="64"/>
      <c r="C1661" s="64"/>
      <c r="D1661" s="64"/>
      <c r="E1661" s="64"/>
    </row>
    <row r="1662" spans="1:5" ht="15" customHeight="1" x14ac:dyDescent="0.2">
      <c r="A1662" s="64"/>
      <c r="B1662" s="64"/>
      <c r="C1662" s="64"/>
      <c r="D1662" s="64"/>
      <c r="E1662" s="64"/>
    </row>
    <row r="1663" spans="1:5" ht="15" customHeight="1" x14ac:dyDescent="0.2">
      <c r="A1663" s="64"/>
      <c r="B1663" s="64"/>
      <c r="C1663" s="64"/>
      <c r="D1663" s="64"/>
      <c r="E1663" s="64"/>
    </row>
    <row r="1664" spans="1:5" ht="15" customHeight="1" x14ac:dyDescent="0.2"/>
    <row r="1665" spans="1:5" ht="15" customHeight="1" x14ac:dyDescent="0.2"/>
    <row r="1666" spans="1:5" ht="15" customHeight="1" x14ac:dyDescent="0.25">
      <c r="A1666" s="66" t="s">
        <v>1</v>
      </c>
      <c r="B1666" s="36"/>
      <c r="C1666" s="36"/>
      <c r="D1666" s="36"/>
      <c r="E1666" s="36"/>
    </row>
    <row r="1667" spans="1:5" ht="15" customHeight="1" x14ac:dyDescent="0.2">
      <c r="A1667" s="118" t="s">
        <v>99</v>
      </c>
      <c r="B1667" s="36"/>
      <c r="C1667" s="36"/>
      <c r="D1667" s="36"/>
      <c r="E1667" s="38" t="s">
        <v>103</v>
      </c>
    </row>
    <row r="1668" spans="1:5" ht="15" customHeight="1" x14ac:dyDescent="0.25">
      <c r="A1668" s="34"/>
      <c r="B1668" s="69"/>
      <c r="C1668" s="36"/>
      <c r="D1668" s="36"/>
      <c r="E1668" s="40"/>
    </row>
    <row r="1669" spans="1:5" ht="15" customHeight="1" x14ac:dyDescent="0.2">
      <c r="A1669" s="57"/>
      <c r="B1669" s="41" t="s">
        <v>49</v>
      </c>
      <c r="C1669" s="41" t="s">
        <v>50</v>
      </c>
      <c r="D1669" s="42" t="s">
        <v>51</v>
      </c>
      <c r="E1669" s="70" t="s">
        <v>52</v>
      </c>
    </row>
    <row r="1670" spans="1:5" ht="15" customHeight="1" x14ac:dyDescent="0.2">
      <c r="A1670" s="129"/>
      <c r="B1670" s="131">
        <v>32133030</v>
      </c>
      <c r="C1670" s="109"/>
      <c r="D1670" s="99" t="s">
        <v>69</v>
      </c>
      <c r="E1670" s="124">
        <v>267561.63</v>
      </c>
    </row>
    <row r="1671" spans="1:5" ht="15" customHeight="1" x14ac:dyDescent="0.2">
      <c r="A1671" s="129"/>
      <c r="B1671" s="131">
        <v>32533030</v>
      </c>
      <c r="C1671" s="109"/>
      <c r="D1671" s="99" t="s">
        <v>69</v>
      </c>
      <c r="E1671" s="124">
        <v>1516182.52</v>
      </c>
    </row>
    <row r="1672" spans="1:5" ht="15" customHeight="1" x14ac:dyDescent="0.2">
      <c r="A1672" s="103"/>
      <c r="B1672" s="100"/>
      <c r="C1672" s="49" t="s">
        <v>54</v>
      </c>
      <c r="D1672" s="50"/>
      <c r="E1672" s="51">
        <f>SUM(E1670:E1671)</f>
        <v>1783744.15</v>
      </c>
    </row>
    <row r="1673" spans="1:5" ht="15" customHeight="1" x14ac:dyDescent="0.2"/>
    <row r="1674" spans="1:5" ht="15" customHeight="1" x14ac:dyDescent="0.25">
      <c r="A1674" s="34" t="s">
        <v>17</v>
      </c>
      <c r="B1674" s="36"/>
      <c r="C1674" s="36"/>
      <c r="D1674" s="36"/>
      <c r="E1674" s="69"/>
    </row>
    <row r="1675" spans="1:5" ht="15" customHeight="1" x14ac:dyDescent="0.2">
      <c r="A1675" s="118" t="s">
        <v>99</v>
      </c>
      <c r="B1675" s="36"/>
      <c r="C1675" s="36"/>
      <c r="D1675" s="36"/>
      <c r="E1675" s="38" t="s">
        <v>103</v>
      </c>
    </row>
    <row r="1676" spans="1:5" ht="15" customHeight="1" x14ac:dyDescent="0.2">
      <c r="A1676" s="69"/>
      <c r="B1676" s="110"/>
      <c r="C1676" s="36"/>
      <c r="E1676" s="56"/>
    </row>
    <row r="1677" spans="1:5" ht="15" customHeight="1" x14ac:dyDescent="0.2">
      <c r="A1677" s="57"/>
      <c r="B1677" s="57"/>
      <c r="C1677" s="41" t="s">
        <v>50</v>
      </c>
      <c r="D1677" s="42" t="s">
        <v>57</v>
      </c>
      <c r="E1677" s="70" t="s">
        <v>52</v>
      </c>
    </row>
    <row r="1678" spans="1:5" ht="15" customHeight="1" x14ac:dyDescent="0.2">
      <c r="A1678" s="129"/>
      <c r="B1678" s="127"/>
      <c r="C1678" s="109">
        <v>3299</v>
      </c>
      <c r="D1678" s="61" t="s">
        <v>87</v>
      </c>
      <c r="E1678" s="130">
        <v>1783744.15</v>
      </c>
    </row>
    <row r="1679" spans="1:5" ht="15" customHeight="1" x14ac:dyDescent="0.2">
      <c r="A1679" s="103"/>
      <c r="B1679" s="83"/>
      <c r="C1679" s="49" t="s">
        <v>54</v>
      </c>
      <c r="D1679" s="50"/>
      <c r="E1679" s="51">
        <f>SUM(E1678:E1678)</f>
        <v>1783744.15</v>
      </c>
    </row>
    <row r="1680" spans="1:5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</sheetData>
  <mergeCells count="139">
    <mergeCell ref="A1658:E1663"/>
    <mergeCell ref="A1605:E1610"/>
    <mergeCell ref="A1630:E1630"/>
    <mergeCell ref="A1631:E1631"/>
    <mergeCell ref="A1632:E1637"/>
    <mergeCell ref="A1656:E1656"/>
    <mergeCell ref="A1657:E1657"/>
    <mergeCell ref="A1529:E1529"/>
    <mergeCell ref="A1530:E1537"/>
    <mergeCell ref="A1563:E1563"/>
    <mergeCell ref="A1564:E1564"/>
    <mergeCell ref="A1565:E1571"/>
    <mergeCell ref="A1604:E1604"/>
    <mergeCell ref="A1469:E1470"/>
    <mergeCell ref="A1471:E1477"/>
    <mergeCell ref="A1496:E1496"/>
    <mergeCell ref="A1497:E1497"/>
    <mergeCell ref="A1498:E1502"/>
    <mergeCell ref="A1528:E1528"/>
    <mergeCell ref="A1383:E1384"/>
    <mergeCell ref="A1385:E1391"/>
    <mergeCell ref="A1414:E1415"/>
    <mergeCell ref="A1416:E1421"/>
    <mergeCell ref="A1442:E1442"/>
    <mergeCell ref="A1443:E1448"/>
    <mergeCell ref="A1303:E1304"/>
    <mergeCell ref="A1305:E1310"/>
    <mergeCell ref="A1328:E1329"/>
    <mergeCell ref="A1330:E1335"/>
    <mergeCell ref="A1355:E1356"/>
    <mergeCell ref="A1357:E1363"/>
    <mergeCell ref="A1231:E1232"/>
    <mergeCell ref="A1233:E1237"/>
    <mergeCell ref="A1259:E1260"/>
    <mergeCell ref="A1261:E1265"/>
    <mergeCell ref="A1277:E1278"/>
    <mergeCell ref="A1279:E1284"/>
    <mergeCell ref="A1162:E1163"/>
    <mergeCell ref="A1164:E1168"/>
    <mergeCell ref="A1186:E1187"/>
    <mergeCell ref="A1188:E1194"/>
    <mergeCell ref="A1214:E1215"/>
    <mergeCell ref="A1216:E1219"/>
    <mergeCell ref="A1053:E1053"/>
    <mergeCell ref="A1054:E1057"/>
    <mergeCell ref="A1082:E1082"/>
    <mergeCell ref="A1083:E1090"/>
    <mergeCell ref="A1124:E1125"/>
    <mergeCell ref="A1126:E1133"/>
    <mergeCell ref="A999:E999"/>
    <mergeCell ref="A1000:E1005"/>
    <mergeCell ref="A1025:E1025"/>
    <mergeCell ref="A1026:E1026"/>
    <mergeCell ref="A1027:E1031"/>
    <mergeCell ref="A1052:E1052"/>
    <mergeCell ref="A939:E940"/>
    <mergeCell ref="A941:E947"/>
    <mergeCell ref="A965:E965"/>
    <mergeCell ref="A966:E966"/>
    <mergeCell ref="A967:E972"/>
    <mergeCell ref="A998:E998"/>
    <mergeCell ref="A850:E851"/>
    <mergeCell ref="A852:E858"/>
    <mergeCell ref="A887:E887"/>
    <mergeCell ref="A888:E892"/>
    <mergeCell ref="A910:E911"/>
    <mergeCell ref="A912:E918"/>
    <mergeCell ref="A764:E764"/>
    <mergeCell ref="A765:E771"/>
    <mergeCell ref="A792:E792"/>
    <mergeCell ref="A793:E799"/>
    <mergeCell ref="A823:E823"/>
    <mergeCell ref="A824:E830"/>
    <mergeCell ref="A687:E687"/>
    <mergeCell ref="A688:E694"/>
    <mergeCell ref="A712:E712"/>
    <mergeCell ref="A713:E720"/>
    <mergeCell ref="A739:E739"/>
    <mergeCell ref="A740:E746"/>
    <mergeCell ref="A602:E603"/>
    <mergeCell ref="A604:E610"/>
    <mergeCell ref="A635:E635"/>
    <mergeCell ref="A636:E641"/>
    <mergeCell ref="A660:E660"/>
    <mergeCell ref="A661:E668"/>
    <mergeCell ref="A543:E544"/>
    <mergeCell ref="A545:E550"/>
    <mergeCell ref="A562:E563"/>
    <mergeCell ref="A564:E569"/>
    <mergeCell ref="A584:E585"/>
    <mergeCell ref="A586:E590"/>
    <mergeCell ref="A479:E480"/>
    <mergeCell ref="A481:E487"/>
    <mergeCell ref="A505:E506"/>
    <mergeCell ref="A507:E510"/>
    <mergeCell ref="A523:E524"/>
    <mergeCell ref="A525:E530"/>
    <mergeCell ref="A401:E402"/>
    <mergeCell ref="A403:E407"/>
    <mergeCell ref="A427:E428"/>
    <mergeCell ref="A429:E434"/>
    <mergeCell ref="A452:E453"/>
    <mergeCell ref="A454:E459"/>
    <mergeCell ref="A323:E323"/>
    <mergeCell ref="A324:E331"/>
    <mergeCell ref="A350:E350"/>
    <mergeCell ref="A351:E356"/>
    <mergeCell ref="A376:E376"/>
    <mergeCell ref="A377:E383"/>
    <mergeCell ref="A219:E219"/>
    <mergeCell ref="A220:E220"/>
    <mergeCell ref="A221:E228"/>
    <mergeCell ref="A277:E277"/>
    <mergeCell ref="A278:E278"/>
    <mergeCell ref="A279:E287"/>
    <mergeCell ref="A166:E166"/>
    <mergeCell ref="A167:E167"/>
    <mergeCell ref="A168:E174"/>
    <mergeCell ref="A193:E193"/>
    <mergeCell ref="A194:E194"/>
    <mergeCell ref="A195:E200"/>
    <mergeCell ref="A106:E106"/>
    <mergeCell ref="A107:E107"/>
    <mergeCell ref="A108:E112"/>
    <mergeCell ref="A132:E132"/>
    <mergeCell ref="A133:E133"/>
    <mergeCell ref="A134:E140"/>
    <mergeCell ref="A54:E54"/>
    <mergeCell ref="A55:E55"/>
    <mergeCell ref="A56:E60"/>
    <mergeCell ref="A81:E81"/>
    <mergeCell ref="A82:E82"/>
    <mergeCell ref="A83:E87"/>
    <mergeCell ref="A2:E2"/>
    <mergeCell ref="A3:E3"/>
    <mergeCell ref="A4:E7"/>
    <mergeCell ref="A25:E25"/>
    <mergeCell ref="A26:E26"/>
    <mergeCell ref="A27:E3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563/13 - 622/13 schválené Radou Olomouckého kraje 12.12.2013</oddHeader>
    <oddFooter xml:space="preserve">&amp;L&amp;"Arial,Kurzíva"Zastupitelstvo OK 19.12.2013
5.1.1. - Rozpočet Olomouckého kraje 2013 - rozpočtové změny DODATEK
Příloha č.1: Rozpočtové změny č. 563/13 - 622/13 schválené Radou OK 12.12.2013&amp;R&amp;"Arial,Kurzíva"Strana &amp;P (celkem 36)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s="1" customFormat="1" ht="14.25" customHeight="1" x14ac:dyDescent="0.2">
      <c r="B1" s="2"/>
      <c r="C1" s="3" t="s">
        <v>0</v>
      </c>
    </row>
    <row r="2" spans="1:3" s="1" customFormat="1" ht="15.75" customHeight="1" x14ac:dyDescent="0.25">
      <c r="A2" s="4" t="s">
        <v>1</v>
      </c>
      <c r="B2" s="5" t="s">
        <v>2</v>
      </c>
      <c r="C2" s="5" t="s">
        <v>3</v>
      </c>
    </row>
    <row r="3" spans="1:3" s="1" customFormat="1" ht="14.25" customHeight="1" x14ac:dyDescent="0.2">
      <c r="A3" s="6" t="s">
        <v>24</v>
      </c>
      <c r="B3" s="7">
        <v>3162000</v>
      </c>
      <c r="C3" s="8">
        <v>3174494</v>
      </c>
    </row>
    <row r="4" spans="1:3" s="1" customFormat="1" ht="14.25" customHeight="1" x14ac:dyDescent="0.2">
      <c r="A4" s="6" t="s">
        <v>4</v>
      </c>
      <c r="B4" s="7">
        <v>1190</v>
      </c>
      <c r="C4" s="8">
        <v>1190</v>
      </c>
    </row>
    <row r="5" spans="1:3" s="1" customFormat="1" ht="14.25" customHeight="1" x14ac:dyDescent="0.2">
      <c r="A5" s="6" t="s">
        <v>5</v>
      </c>
      <c r="B5" s="7">
        <v>37817</v>
      </c>
      <c r="C5" s="8">
        <v>37822</v>
      </c>
    </row>
    <row r="6" spans="1:3" s="1" customFormat="1" ht="14.25" customHeight="1" x14ac:dyDescent="0.2">
      <c r="A6" s="6" t="s">
        <v>6</v>
      </c>
      <c r="B6" s="7">
        <v>2240</v>
      </c>
      <c r="C6" s="8">
        <v>2240</v>
      </c>
    </row>
    <row r="7" spans="1:3" s="1" customFormat="1" ht="14.25" customHeight="1" x14ac:dyDescent="0.2">
      <c r="A7" s="6" t="s">
        <v>7</v>
      </c>
      <c r="B7" s="7">
        <v>21000</v>
      </c>
      <c r="C7" s="8">
        <v>21000</v>
      </c>
    </row>
    <row r="8" spans="1:3" s="1" customFormat="1" ht="14.25" customHeight="1" x14ac:dyDescent="0.2">
      <c r="A8" s="6" t="s">
        <v>8</v>
      </c>
      <c r="B8" s="7">
        <v>7001</v>
      </c>
      <c r="C8" s="8">
        <v>7001</v>
      </c>
    </row>
    <row r="9" spans="1:3" s="1" customFormat="1" ht="14.25" customHeight="1" x14ac:dyDescent="0.2">
      <c r="A9" s="6" t="s">
        <v>9</v>
      </c>
      <c r="B9" s="7">
        <v>73669</v>
      </c>
      <c r="C9" s="8">
        <v>73669</v>
      </c>
    </row>
    <row r="10" spans="1:3" s="1" customFormat="1" ht="14.25" customHeight="1" x14ac:dyDescent="0.2">
      <c r="A10" s="9" t="s">
        <v>10</v>
      </c>
      <c r="B10" s="10">
        <v>140417</v>
      </c>
      <c r="C10" s="11">
        <f>216705+280+100</f>
        <v>217085</v>
      </c>
    </row>
    <row r="11" spans="1:3" s="1" customFormat="1" ht="14.25" customHeight="1" x14ac:dyDescent="0.2">
      <c r="A11" s="12" t="s">
        <v>22</v>
      </c>
      <c r="B11" s="13">
        <v>5300</v>
      </c>
      <c r="C11" s="14">
        <v>6522</v>
      </c>
    </row>
    <row r="12" spans="1:3" s="1" customFormat="1" ht="14.25" customHeight="1" x14ac:dyDescent="0.2">
      <c r="A12" s="12" t="s">
        <v>11</v>
      </c>
      <c r="B12" s="13">
        <v>40000</v>
      </c>
      <c r="C12" s="14">
        <v>86122</v>
      </c>
    </row>
    <row r="13" spans="1:3" s="1" customFormat="1" ht="14.25" customHeight="1" x14ac:dyDescent="0.2">
      <c r="A13" s="12" t="s">
        <v>12</v>
      </c>
      <c r="B13" s="13">
        <v>14193</v>
      </c>
      <c r="C13" s="14">
        <v>19324</v>
      </c>
    </row>
    <row r="14" spans="1:3" s="1" customFormat="1" ht="14.25" customHeight="1" x14ac:dyDescent="0.2">
      <c r="A14" s="12" t="s">
        <v>25</v>
      </c>
      <c r="B14" s="13">
        <v>144</v>
      </c>
      <c r="C14" s="14">
        <v>3092</v>
      </c>
    </row>
    <row r="15" spans="1:3" s="1" customFormat="1" ht="14.25" customHeight="1" x14ac:dyDescent="0.2">
      <c r="A15" s="12" t="s">
        <v>30</v>
      </c>
      <c r="B15" s="13"/>
      <c r="C15" s="14">
        <f>5149331+80-24-29-14-6-31-270-285</f>
        <v>5148752</v>
      </c>
    </row>
    <row r="16" spans="1:3" s="1" customFormat="1" ht="14.25" customHeight="1" x14ac:dyDescent="0.2">
      <c r="A16" s="12" t="s">
        <v>31</v>
      </c>
      <c r="B16" s="13"/>
      <c r="C16" s="14">
        <v>407</v>
      </c>
    </row>
    <row r="17" spans="1:3" s="1" customFormat="1" ht="14.25" x14ac:dyDescent="0.2">
      <c r="A17" s="12" t="s">
        <v>32</v>
      </c>
      <c r="B17" s="13"/>
      <c r="C17" s="14">
        <f>9759+88+459</f>
        <v>10306</v>
      </c>
    </row>
    <row r="18" spans="1:3" s="1" customFormat="1" ht="14.25" x14ac:dyDescent="0.2">
      <c r="A18" s="15" t="s">
        <v>33</v>
      </c>
      <c r="B18" s="13"/>
      <c r="C18" s="14">
        <v>16400</v>
      </c>
    </row>
    <row r="19" spans="1:3" s="1" customFormat="1" ht="14.25" x14ac:dyDescent="0.2">
      <c r="A19" s="6" t="s">
        <v>34</v>
      </c>
      <c r="B19" s="13"/>
      <c r="C19" s="14">
        <f>4594+2252</f>
        <v>6846</v>
      </c>
    </row>
    <row r="20" spans="1:3" s="1" customFormat="1" ht="14.25" x14ac:dyDescent="0.2">
      <c r="A20" s="12" t="s">
        <v>35</v>
      </c>
      <c r="B20" s="13"/>
      <c r="C20" s="14">
        <v>208570</v>
      </c>
    </row>
    <row r="21" spans="1:3" s="1" customFormat="1" ht="14.25" x14ac:dyDescent="0.2">
      <c r="A21" s="12" t="s">
        <v>36</v>
      </c>
      <c r="B21" s="13"/>
      <c r="C21" s="14">
        <f>20911+361-491</f>
        <v>20781</v>
      </c>
    </row>
    <row r="22" spans="1:3" s="1" customFormat="1" ht="14.25" x14ac:dyDescent="0.2">
      <c r="A22" s="6" t="s">
        <v>37</v>
      </c>
      <c r="B22" s="13"/>
      <c r="C22" s="14">
        <f>99363-5250</f>
        <v>94113</v>
      </c>
    </row>
    <row r="23" spans="1:3" s="1" customFormat="1" ht="14.25" x14ac:dyDescent="0.2">
      <c r="A23" s="12" t="s">
        <v>38</v>
      </c>
      <c r="B23" s="13"/>
      <c r="C23" s="14">
        <v>2743</v>
      </c>
    </row>
    <row r="24" spans="1:3" s="1" customFormat="1" ht="14.25" x14ac:dyDescent="0.2">
      <c r="A24" s="6" t="s">
        <v>39</v>
      </c>
      <c r="B24" s="13"/>
      <c r="C24" s="14">
        <v>398175</v>
      </c>
    </row>
    <row r="25" spans="1:3" s="1" customFormat="1" ht="14.25" x14ac:dyDescent="0.2">
      <c r="A25" s="12" t="s">
        <v>40</v>
      </c>
      <c r="B25" s="13"/>
      <c r="C25" s="14">
        <f>448595+376+940+858+1097+14837+9621+4583-49+367+260+9-1444-2691+420+2408+22600+205+1784</f>
        <v>504776</v>
      </c>
    </row>
    <row r="26" spans="1:3" s="1" customFormat="1" ht="14.25" x14ac:dyDescent="0.2">
      <c r="A26" s="12" t="s">
        <v>41</v>
      </c>
      <c r="B26" s="13"/>
      <c r="C26" s="14">
        <v>1761</v>
      </c>
    </row>
    <row r="27" spans="1:3" s="1" customFormat="1" ht="14.25" x14ac:dyDescent="0.2">
      <c r="A27" s="12" t="s">
        <v>26</v>
      </c>
      <c r="B27" s="13">
        <v>438877</v>
      </c>
      <c r="C27" s="14">
        <v>439008</v>
      </c>
    </row>
    <row r="28" spans="1:3" s="1" customFormat="1" ht="14.25" x14ac:dyDescent="0.2">
      <c r="A28" s="12" t="s">
        <v>42</v>
      </c>
      <c r="B28" s="13"/>
      <c r="C28" s="14">
        <v>230209</v>
      </c>
    </row>
    <row r="29" spans="1:3" s="1" customFormat="1" ht="15" x14ac:dyDescent="0.25">
      <c r="A29" s="4" t="s">
        <v>13</v>
      </c>
      <c r="B29" s="16">
        <f>SUM(B3:B27)</f>
        <v>3943848</v>
      </c>
      <c r="C29" s="17">
        <f>SUM(C3:C28)</f>
        <v>10732408</v>
      </c>
    </row>
    <row r="30" spans="1:3" s="1" customFormat="1" ht="14.25" x14ac:dyDescent="0.2">
      <c r="A30" s="18" t="s">
        <v>14</v>
      </c>
      <c r="B30" s="19">
        <v>-5294</v>
      </c>
      <c r="C30" s="20">
        <v>-5294</v>
      </c>
    </row>
    <row r="31" spans="1:3" s="1" customFormat="1" ht="15.75" thickBot="1" x14ac:dyDescent="0.3">
      <c r="A31" s="21" t="s">
        <v>15</v>
      </c>
      <c r="B31" s="22">
        <f>B29+B30</f>
        <v>3938554</v>
      </c>
      <c r="C31" s="22">
        <f>C29+C30</f>
        <v>10727114</v>
      </c>
    </row>
    <row r="32" spans="1:3" s="1" customFormat="1" ht="6" customHeight="1" thickTop="1" x14ac:dyDescent="0.2">
      <c r="A32" s="23"/>
      <c r="B32" s="24"/>
      <c r="C32" s="2"/>
    </row>
    <row r="33" spans="1:3" s="1" customFormat="1" ht="15" x14ac:dyDescent="0.25">
      <c r="A33" s="4" t="s">
        <v>17</v>
      </c>
      <c r="B33" s="25" t="s">
        <v>2</v>
      </c>
      <c r="C33" s="5" t="s">
        <v>3</v>
      </c>
    </row>
    <row r="34" spans="1:3" s="1" customFormat="1" ht="14.25" x14ac:dyDescent="0.2">
      <c r="A34" s="9" t="s">
        <v>18</v>
      </c>
      <c r="B34" s="26">
        <v>1639087</v>
      </c>
      <c r="C34" s="27">
        <f>1739037+280</f>
        <v>1739317</v>
      </c>
    </row>
    <row r="35" spans="1:3" s="1" customFormat="1" ht="14.25" x14ac:dyDescent="0.2">
      <c r="A35" s="9" t="s">
        <v>19</v>
      </c>
      <c r="B35" s="26">
        <v>1539290</v>
      </c>
      <c r="C35" s="27">
        <f>1548756+100</f>
        <v>1548856</v>
      </c>
    </row>
    <row r="36" spans="1:3" s="1" customFormat="1" ht="14.25" x14ac:dyDescent="0.2">
      <c r="A36" s="12" t="s">
        <v>22</v>
      </c>
      <c r="B36" s="26">
        <v>5300</v>
      </c>
      <c r="C36" s="27">
        <v>6522</v>
      </c>
    </row>
    <row r="37" spans="1:3" s="1" customFormat="1" ht="14.25" x14ac:dyDescent="0.2">
      <c r="A37" s="12" t="s">
        <v>11</v>
      </c>
      <c r="B37" s="26">
        <v>40000</v>
      </c>
      <c r="C37" s="27">
        <v>86122</v>
      </c>
    </row>
    <row r="38" spans="1:3" s="1" customFormat="1" ht="14.25" x14ac:dyDescent="0.2">
      <c r="A38" s="12" t="s">
        <v>27</v>
      </c>
      <c r="B38" s="26">
        <v>58494</v>
      </c>
      <c r="C38" s="27">
        <v>58494</v>
      </c>
    </row>
    <row r="39" spans="1:3" s="1" customFormat="1" ht="14.25" x14ac:dyDescent="0.2">
      <c r="A39" s="12" t="s">
        <v>28</v>
      </c>
      <c r="B39" s="26">
        <v>513972</v>
      </c>
      <c r="C39" s="27">
        <v>513972</v>
      </c>
    </row>
    <row r="40" spans="1:3" s="1" customFormat="1" ht="14.25" x14ac:dyDescent="0.2">
      <c r="A40" s="12" t="s">
        <v>29</v>
      </c>
      <c r="B40" s="26">
        <v>27879</v>
      </c>
      <c r="C40" s="27">
        <v>27879</v>
      </c>
    </row>
    <row r="41" spans="1:3" s="1" customFormat="1" ht="14.25" x14ac:dyDescent="0.2">
      <c r="A41" s="12" t="s">
        <v>30</v>
      </c>
      <c r="B41" s="26"/>
      <c r="C41" s="27">
        <f>5149331+80-24-29-14-6-31-270-285</f>
        <v>5148752</v>
      </c>
    </row>
    <row r="42" spans="1:3" s="1" customFormat="1" ht="14.25" x14ac:dyDescent="0.2">
      <c r="A42" s="12" t="s">
        <v>31</v>
      </c>
      <c r="B42" s="26"/>
      <c r="C42" s="27">
        <v>407</v>
      </c>
    </row>
    <row r="43" spans="1:3" s="1" customFormat="1" ht="14.25" x14ac:dyDescent="0.2">
      <c r="A43" s="12" t="s">
        <v>32</v>
      </c>
      <c r="B43" s="26"/>
      <c r="C43" s="27">
        <f>9759+88+459</f>
        <v>10306</v>
      </c>
    </row>
    <row r="44" spans="1:3" s="1" customFormat="1" ht="14.25" x14ac:dyDescent="0.2">
      <c r="A44" s="15" t="s">
        <v>33</v>
      </c>
      <c r="B44" s="26"/>
      <c r="C44" s="27">
        <v>16400</v>
      </c>
    </row>
    <row r="45" spans="1:3" s="1" customFormat="1" ht="14.25" x14ac:dyDescent="0.2">
      <c r="A45" s="6" t="s">
        <v>34</v>
      </c>
      <c r="B45" s="26"/>
      <c r="C45" s="27">
        <f>4594+2252</f>
        <v>6846</v>
      </c>
    </row>
    <row r="46" spans="1:3" s="1" customFormat="1" ht="14.25" x14ac:dyDescent="0.2">
      <c r="A46" s="12" t="s">
        <v>35</v>
      </c>
      <c r="B46" s="26"/>
      <c r="C46" s="27">
        <v>208570</v>
      </c>
    </row>
    <row r="47" spans="1:3" s="1" customFormat="1" ht="14.25" x14ac:dyDescent="0.2">
      <c r="A47" s="12" t="s">
        <v>36</v>
      </c>
      <c r="B47" s="26"/>
      <c r="C47" s="27">
        <f>20911+361-491</f>
        <v>20781</v>
      </c>
    </row>
    <row r="48" spans="1:3" s="1" customFormat="1" ht="14.25" x14ac:dyDescent="0.2">
      <c r="A48" s="6" t="s">
        <v>37</v>
      </c>
      <c r="C48" s="27">
        <f>99363-5250</f>
        <v>94113</v>
      </c>
    </row>
    <row r="49" spans="1:3" s="1" customFormat="1" ht="14.25" x14ac:dyDescent="0.2">
      <c r="A49" s="12" t="s">
        <v>38</v>
      </c>
      <c r="B49" s="26"/>
      <c r="C49" s="27">
        <v>2374</v>
      </c>
    </row>
    <row r="50" spans="1:3" s="1" customFormat="1" ht="14.25" customHeight="1" x14ac:dyDescent="0.2">
      <c r="A50" s="6" t="s">
        <v>39</v>
      </c>
      <c r="B50" s="26"/>
      <c r="C50" s="27">
        <v>398175</v>
      </c>
    </row>
    <row r="51" spans="1:3" s="1" customFormat="1" ht="14.25" x14ac:dyDescent="0.2">
      <c r="A51" s="12" t="s">
        <v>40</v>
      </c>
      <c r="B51" s="26"/>
      <c r="C51" s="27">
        <f>448384+376+940+858+1097+14837+9621+4583-49+367+260+9-1444-2691+420+2408+22600+205+1784</f>
        <v>504565</v>
      </c>
    </row>
    <row r="52" spans="1:3" s="1" customFormat="1" ht="14.25" x14ac:dyDescent="0.2">
      <c r="A52" s="12" t="s">
        <v>41</v>
      </c>
      <c r="B52" s="26"/>
      <c r="C52" s="27">
        <v>1761</v>
      </c>
    </row>
    <row r="53" spans="1:3" s="1" customFormat="1" ht="14.25" x14ac:dyDescent="0.2">
      <c r="A53" s="12" t="s">
        <v>23</v>
      </c>
      <c r="B53" s="26">
        <v>119826</v>
      </c>
      <c r="C53" s="27">
        <v>119826</v>
      </c>
    </row>
    <row r="54" spans="1:3" s="1" customFormat="1" ht="14.25" x14ac:dyDescent="0.2">
      <c r="A54" s="12" t="s">
        <v>42</v>
      </c>
      <c r="B54" s="26"/>
      <c r="C54" s="14">
        <v>218370</v>
      </c>
    </row>
    <row r="55" spans="1:3" s="1" customFormat="1" ht="15" x14ac:dyDescent="0.25">
      <c r="A55" s="4" t="s">
        <v>20</v>
      </c>
      <c r="B55" s="16">
        <f>SUM(B34:B53)</f>
        <v>3943848</v>
      </c>
      <c r="C55" s="17">
        <f>SUM(C34:C54)</f>
        <v>10732408</v>
      </c>
    </row>
    <row r="56" spans="1:3" s="1" customFormat="1" ht="14.25" x14ac:dyDescent="0.2">
      <c r="A56" s="18" t="s">
        <v>14</v>
      </c>
      <c r="B56" s="19">
        <v>-5294</v>
      </c>
      <c r="C56" s="20">
        <v>-5294</v>
      </c>
    </row>
    <row r="57" spans="1:3" s="1" customFormat="1" ht="15.75" thickBot="1" x14ac:dyDescent="0.3">
      <c r="A57" s="21" t="s">
        <v>21</v>
      </c>
      <c r="B57" s="22">
        <f>+B55+B56</f>
        <v>3938554</v>
      </c>
      <c r="C57" s="22">
        <f>+C55+C56</f>
        <v>10727114</v>
      </c>
    </row>
    <row r="58" spans="1:3" s="1" customFormat="1" ht="13.5" thickTop="1" x14ac:dyDescent="0.2">
      <c r="A58" s="23" t="s">
        <v>16</v>
      </c>
      <c r="B58" s="24"/>
      <c r="C58" s="2"/>
    </row>
    <row r="59" spans="1:3" s="1" customFormat="1" ht="14.25" x14ac:dyDescent="0.2">
      <c r="B59" s="2"/>
      <c r="C59" s="11"/>
    </row>
    <row r="65" spans="3:3" s="1" customFormat="1" ht="14.25" x14ac:dyDescent="0.2">
      <c r="C65" s="28"/>
    </row>
    <row r="66" spans="3:3" s="1" customFormat="1" ht="14.25" x14ac:dyDescent="0.2">
      <c r="C66" s="28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2013 po schválení rozpočtových změn</oddHeader>
    <oddFooter xml:space="preserve">&amp;L&amp;"Arial,Kurzíva"Zastupitelstvo OK 19.12.2013
5.1.1. - Rozpočet Olomouckého kraje 2013 - rozpočtové změny DODATEK
Příloha č.2: Upravený rozpočet OK na rok 2013 po schválení  rozpočtových změn&amp;R&amp;"Arial,Kurzíva"Strana &amp;P (celkem 36)&amp;"Arial,Obyčejné"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2013-12-12T07:15:48Z</cp:lastPrinted>
  <dcterms:created xsi:type="dcterms:W3CDTF">2007-02-21T09:44:06Z</dcterms:created>
  <dcterms:modified xsi:type="dcterms:W3CDTF">2013-12-12T07:16:31Z</dcterms:modified>
</cp:coreProperties>
</file>