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330" windowHeight="9120"/>
  </bookViews>
  <sheets>
    <sheet name="ORJ - 199" sheetId="6" r:id="rId1"/>
    <sheet name="Modul1" sheetId="2" state="veryHidden" r:id="rId2"/>
  </sheets>
  <definedNames>
    <definedName name="_xlnm.Print_Area" localSheetId="0">'ORJ - 199'!$A$1:$K$54</definedName>
  </definedNames>
  <calcPr calcId="145621"/>
</workbook>
</file>

<file path=xl/calcChain.xml><?xml version="1.0" encoding="utf-8"?>
<calcChain xmlns="http://schemas.openxmlformats.org/spreadsheetml/2006/main">
  <c r="M45" i="6" l="1"/>
  <c r="K27" i="6" l="1"/>
  <c r="K26" i="6"/>
  <c r="K25" i="6"/>
  <c r="K22" i="6"/>
  <c r="K21" i="6"/>
  <c r="K19" i="6"/>
  <c r="K16" i="6"/>
  <c r="K14" i="6"/>
  <c r="K13" i="6"/>
  <c r="K12" i="6"/>
  <c r="K11" i="6"/>
  <c r="K20" i="6"/>
  <c r="J29" i="6"/>
  <c r="M31" i="6" s="1"/>
  <c r="G29" i="6"/>
  <c r="K29" i="6" s="1"/>
  <c r="H28" i="6"/>
  <c r="I25" i="6"/>
  <c r="I24" i="6"/>
  <c r="H24" i="6"/>
  <c r="I23" i="6"/>
  <c r="I22" i="6"/>
  <c r="H20" i="6"/>
  <c r="H29" i="6"/>
  <c r="I19" i="6"/>
  <c r="I18" i="6"/>
  <c r="I16" i="6"/>
  <c r="I15" i="6"/>
  <c r="I13" i="6"/>
  <c r="I12" i="6"/>
  <c r="I29" i="6"/>
</calcChain>
</file>

<file path=xl/sharedStrings.xml><?xml version="1.0" encoding="utf-8"?>
<sst xmlns="http://schemas.openxmlformats.org/spreadsheetml/2006/main" count="73" uniqueCount="48">
  <si>
    <t>Správce:</t>
  </si>
  <si>
    <t>Mgr. Lenka Doleželová</t>
  </si>
  <si>
    <t>vedoucí kanceláře</t>
  </si>
  <si>
    <t>v tis. Kč</t>
  </si>
  <si>
    <t>§</t>
  </si>
  <si>
    <t>pol.</t>
  </si>
  <si>
    <t>UZ</t>
  </si>
  <si>
    <t>ORG</t>
  </si>
  <si>
    <t>název položky</t>
  </si>
  <si>
    <t>schválený rozpočet 2011</t>
  </si>
  <si>
    <t>upravený rozpočet k 30.9.2011</t>
  </si>
  <si>
    <t>skutečnost k 30.9.2011</t>
  </si>
  <si>
    <t>návrh rozpočtu na rok 2012</t>
  </si>
  <si>
    <t>%</t>
  </si>
  <si>
    <t>10=9/6</t>
  </si>
  <si>
    <t>Nákup ostatních služeb</t>
  </si>
  <si>
    <t>Ostatní neinvestiční transfery obyvatelstvu</t>
  </si>
  <si>
    <t>Nespecifikované rezervy</t>
  </si>
  <si>
    <t>Nákup materiálu j.n.</t>
  </si>
  <si>
    <t>Služby peněžních ústavů</t>
  </si>
  <si>
    <t>Nájemné</t>
  </si>
  <si>
    <t>Pohoštění</t>
  </si>
  <si>
    <t>Poskytované zálohy vlastní pokladně</t>
  </si>
  <si>
    <t>Věcné dary</t>
  </si>
  <si>
    <t>Ostatní neinvestiční výdaje j.n.</t>
  </si>
  <si>
    <t>Celkem</t>
  </si>
  <si>
    <t>§ 6113, POL 5169 - Nákup ostatních služeb</t>
  </si>
  <si>
    <t>tis.Kč</t>
  </si>
  <si>
    <t>§ 6113, POL 5499 - Ostatní neinvestiční transfery obyvatelstvu</t>
  </si>
  <si>
    <t>§ 6113, POL 5901 - Nespecifikované rezervy</t>
  </si>
  <si>
    <t>§ 6172, POL 5163 - Služby peněžních ústavů</t>
  </si>
  <si>
    <t>§ 6172, POL 5169 - Nákup ostatních služeb</t>
  </si>
  <si>
    <t>§ 6172, POL 5175 - Pohoštění</t>
  </si>
  <si>
    <t>§ 6172, POL 5499 - Ostatní neinvestiční transfery obyvatelstvu</t>
  </si>
  <si>
    <t xml:space="preserve">Osobní účty KH.  
</t>
  </si>
  <si>
    <t xml:space="preserve">Nákup ostatních služeb j.n. - příspěvky na závodní stravování.  
</t>
  </si>
  <si>
    <t xml:space="preserve">Ostatní neinvestiční transfery obyvatelstvu - příspěvek na penzijní připojištění u penzijního fondu a životní pojištění zaměstnanců.  
</t>
  </si>
  <si>
    <t xml:space="preserve">Nespecifkovaná rezerva KH.  
</t>
  </si>
  <si>
    <t xml:space="preserve">Služby peněžních ústavů - poplatky za vedení účtu, poplatky za výpisy papírová forma, poplatky za výpisy.  
</t>
  </si>
  <si>
    <t xml:space="preserve">Nákup ostatních služeb j.n. - peněžité dary při příležitosti narození dítěte, životní jubileum, odchod do starobního a invaldiního důchodu.  
</t>
  </si>
  <si>
    <t xml:space="preserve">Nákup ostatních služeb j.n. - osobní účty.  
</t>
  </si>
  <si>
    <t xml:space="preserve">Nákup ostatních služeb j.n. - příspěvek na závodní stravování.  
</t>
  </si>
  <si>
    <t xml:space="preserve">Pohoštění - výdaje určené na pohoštění zaměstnanců - zahradní slavnost, vánoční setkání zaměstnanců KÚOK.  
</t>
  </si>
  <si>
    <t xml:space="preserve">Ostatní neinvestiční transfery obyvatelstvu - peněžité dary (narození dítěte, životní jubileum, odchod do starobního důchodu).  
</t>
  </si>
  <si>
    <t xml:space="preserve">Ostatní neinvestiční transfery obyvatelstvu - peněžité dary (sociální výpomoc).  
</t>
  </si>
  <si>
    <t>ORJ - 199</t>
  </si>
  <si>
    <t>3. Výdaje Olomouckého kraje na rok 2012</t>
  </si>
  <si>
    <t>c) Fond sociálních potřeb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</si>
</sst>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15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0" fontId="7" fillId="0" borderId="0" xfId="1" applyFont="1" applyFill="1"/>
    <xf numFmtId="3" fontId="0" fillId="0" borderId="0" xfId="0" applyNumberFormat="1"/>
    <xf numFmtId="3" fontId="0" fillId="0" borderId="21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showGridLines="0" tabSelected="1" topLeftCell="A19" zoomScaleNormal="100" workbookViewId="0">
      <selection activeCell="F35" sqref="F35"/>
    </sheetView>
  </sheetViews>
  <sheetFormatPr defaultRowHeight="12.75" x14ac:dyDescent="0.2"/>
  <cols>
    <col min="1" max="1" width="0.85546875" customWidth="1"/>
    <col min="2" max="3" width="4.7109375" customWidth="1"/>
    <col min="4" max="4" width="9.7109375" customWidth="1"/>
    <col min="5" max="5" width="11.7109375" customWidth="1"/>
    <col min="6" max="6" width="37.7109375" customWidth="1"/>
    <col min="7" max="10" width="10.7109375" customWidth="1"/>
    <col min="11" max="11" width="7.7109375" customWidth="1"/>
  </cols>
  <sheetData>
    <row r="1" spans="2:11" ht="20.25" x14ac:dyDescent="0.3">
      <c r="B1" s="41" t="s">
        <v>46</v>
      </c>
    </row>
    <row r="3" spans="2:11" ht="30" customHeight="1" x14ac:dyDescent="0.2">
      <c r="B3" s="45" t="s">
        <v>47</v>
      </c>
      <c r="C3" s="46"/>
      <c r="D3" s="46"/>
      <c r="E3" s="46"/>
      <c r="F3" s="46"/>
      <c r="G3" s="3"/>
      <c r="H3" s="3"/>
      <c r="I3" s="3"/>
      <c r="J3" s="3"/>
      <c r="K3" s="3" t="s">
        <v>45</v>
      </c>
    </row>
    <row r="6" spans="2:11" x14ac:dyDescent="0.2">
      <c r="B6" s="4" t="s">
        <v>0</v>
      </c>
      <c r="C6" s="4"/>
      <c r="D6" s="4" t="s">
        <v>1</v>
      </c>
      <c r="E6" s="2"/>
      <c r="F6" s="2"/>
      <c r="G6" s="2"/>
      <c r="H6" s="2"/>
      <c r="I6" s="2"/>
      <c r="J6" s="2"/>
      <c r="K6" s="2"/>
    </row>
    <row r="7" spans="2:11" x14ac:dyDescent="0.2">
      <c r="B7" s="4"/>
      <c r="C7" s="4"/>
      <c r="D7" s="4" t="s">
        <v>2</v>
      </c>
      <c r="E7" s="2"/>
      <c r="F7" s="2"/>
      <c r="G7" s="2"/>
      <c r="H7" s="2"/>
      <c r="I7" s="2"/>
      <c r="J7" s="2"/>
      <c r="K7" s="2"/>
    </row>
    <row r="8" spans="2:11" ht="13.5" thickBot="1" x14ac:dyDescent="0.25">
      <c r="B8" s="5"/>
      <c r="C8" s="5"/>
      <c r="D8" s="5"/>
      <c r="E8" s="5"/>
      <c r="F8" s="5"/>
      <c r="G8" s="5"/>
      <c r="H8" s="5"/>
      <c r="I8" s="5"/>
      <c r="J8" s="5"/>
      <c r="K8" s="5" t="s">
        <v>3</v>
      </c>
    </row>
    <row r="9" spans="2:11" ht="35.1" customHeight="1" x14ac:dyDescent="0.2">
      <c r="B9" s="7" t="s">
        <v>4</v>
      </c>
      <c r="C9" s="8" t="s">
        <v>5</v>
      </c>
      <c r="D9" s="8" t="s">
        <v>6</v>
      </c>
      <c r="E9" s="8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9" t="s">
        <v>13</v>
      </c>
    </row>
    <row r="10" spans="2:11" ht="13.5" thickBot="1" x14ac:dyDescent="0.25">
      <c r="B10" s="10">
        <v>1</v>
      </c>
      <c r="C10" s="11">
        <v>2</v>
      </c>
      <c r="D10" s="11">
        <v>3</v>
      </c>
      <c r="E10" s="11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3" t="s">
        <v>14</v>
      </c>
    </row>
    <row r="11" spans="2:11" ht="15" x14ac:dyDescent="0.2">
      <c r="B11" s="14">
        <v>6113</v>
      </c>
      <c r="C11" s="15">
        <v>5169</v>
      </c>
      <c r="D11" s="15">
        <v>0</v>
      </c>
      <c r="E11" s="15">
        <v>41001000000</v>
      </c>
      <c r="F11" s="16" t="s">
        <v>15</v>
      </c>
      <c r="G11" s="17">
        <v>8</v>
      </c>
      <c r="H11" s="17">
        <v>8</v>
      </c>
      <c r="I11" s="17">
        <v>0</v>
      </c>
      <c r="J11" s="17">
        <v>8</v>
      </c>
      <c r="K11" s="18">
        <f t="shared" ref="K11:K19" si="0">J11/G11*100</f>
        <v>100</v>
      </c>
    </row>
    <row r="12" spans="2:11" ht="15" x14ac:dyDescent="0.2">
      <c r="B12" s="27">
        <v>6113</v>
      </c>
      <c r="C12" s="28">
        <v>5169</v>
      </c>
      <c r="D12" s="29">
        <v>0</v>
      </c>
      <c r="E12" s="29">
        <v>41002000000</v>
      </c>
      <c r="F12" s="30" t="s">
        <v>15</v>
      </c>
      <c r="G12" s="31">
        <v>40</v>
      </c>
      <c r="H12" s="32">
        <v>40</v>
      </c>
      <c r="I12" s="32">
        <f>2374/100</f>
        <v>23.74</v>
      </c>
      <c r="J12" s="32">
        <v>40</v>
      </c>
      <c r="K12" s="33">
        <f t="shared" si="0"/>
        <v>100</v>
      </c>
    </row>
    <row r="13" spans="2:11" ht="25.5" x14ac:dyDescent="0.2">
      <c r="B13" s="27">
        <v>6113</v>
      </c>
      <c r="C13" s="29">
        <v>5499</v>
      </c>
      <c r="D13" s="29">
        <v>0</v>
      </c>
      <c r="E13" s="29">
        <v>41003000000</v>
      </c>
      <c r="F13" s="30" t="s">
        <v>16</v>
      </c>
      <c r="G13" s="32">
        <v>75</v>
      </c>
      <c r="H13" s="32">
        <v>75</v>
      </c>
      <c r="I13" s="32">
        <f>1246/100</f>
        <v>12.46</v>
      </c>
      <c r="J13" s="32">
        <v>75</v>
      </c>
      <c r="K13" s="33">
        <f t="shared" si="0"/>
        <v>100</v>
      </c>
    </row>
    <row r="14" spans="2:11" ht="15" x14ac:dyDescent="0.2">
      <c r="B14" s="27">
        <v>6113</v>
      </c>
      <c r="C14" s="29">
        <v>5901</v>
      </c>
      <c r="D14" s="29">
        <v>0</v>
      </c>
      <c r="E14" s="29">
        <v>41000000000</v>
      </c>
      <c r="F14" s="30" t="s">
        <v>17</v>
      </c>
      <c r="G14" s="31">
        <v>150</v>
      </c>
      <c r="H14" s="32">
        <v>0</v>
      </c>
      <c r="I14" s="32">
        <v>0</v>
      </c>
      <c r="J14" s="32">
        <v>150</v>
      </c>
      <c r="K14" s="33">
        <f t="shared" si="0"/>
        <v>100</v>
      </c>
    </row>
    <row r="15" spans="2:11" ht="15" x14ac:dyDescent="0.2">
      <c r="B15" s="27">
        <v>6172</v>
      </c>
      <c r="C15" s="28">
        <v>5139</v>
      </c>
      <c r="D15" s="29">
        <v>0</v>
      </c>
      <c r="E15" s="29">
        <v>41000000000</v>
      </c>
      <c r="F15" s="30" t="s">
        <v>18</v>
      </c>
      <c r="G15" s="31">
        <v>0</v>
      </c>
      <c r="H15" s="32">
        <v>6</v>
      </c>
      <c r="I15" s="32">
        <f>298/100</f>
        <v>2.98</v>
      </c>
      <c r="J15" s="32">
        <v>0</v>
      </c>
      <c r="K15" s="33">
        <v>0</v>
      </c>
    </row>
    <row r="16" spans="2:11" ht="15" x14ac:dyDescent="0.2">
      <c r="B16" s="27">
        <v>6172</v>
      </c>
      <c r="C16" s="29">
        <v>5163</v>
      </c>
      <c r="D16" s="29">
        <v>0</v>
      </c>
      <c r="E16" s="29">
        <v>41000000000</v>
      </c>
      <c r="F16" s="30" t="s">
        <v>19</v>
      </c>
      <c r="G16" s="32">
        <v>10</v>
      </c>
      <c r="H16" s="32">
        <v>12</v>
      </c>
      <c r="I16" s="32">
        <f>756/100</f>
        <v>7.56</v>
      </c>
      <c r="J16" s="32">
        <v>10</v>
      </c>
      <c r="K16" s="33">
        <f t="shared" si="0"/>
        <v>100</v>
      </c>
    </row>
    <row r="17" spans="2:13" ht="15" x14ac:dyDescent="0.2">
      <c r="B17" s="27">
        <v>6172</v>
      </c>
      <c r="C17" s="28">
        <v>5164</v>
      </c>
      <c r="D17" s="29">
        <v>0</v>
      </c>
      <c r="E17" s="29">
        <v>41000000000</v>
      </c>
      <c r="F17" s="30" t="s">
        <v>20</v>
      </c>
      <c r="G17" s="31">
        <v>0</v>
      </c>
      <c r="H17" s="32">
        <v>10</v>
      </c>
      <c r="I17" s="32">
        <v>5</v>
      </c>
      <c r="J17" s="32">
        <v>10</v>
      </c>
      <c r="K17" s="33">
        <v>0</v>
      </c>
    </row>
    <row r="18" spans="2:13" ht="15" x14ac:dyDescent="0.2">
      <c r="B18" s="27">
        <v>6172</v>
      </c>
      <c r="C18" s="29">
        <v>5169</v>
      </c>
      <c r="D18" s="29">
        <v>0</v>
      </c>
      <c r="E18" s="29">
        <v>41000000000</v>
      </c>
      <c r="F18" s="30" t="s">
        <v>15</v>
      </c>
      <c r="G18" s="32">
        <v>0</v>
      </c>
      <c r="H18" s="32">
        <v>330</v>
      </c>
      <c r="I18" s="32">
        <f>26229/100</f>
        <v>262.29000000000002</v>
      </c>
      <c r="J18" s="32">
        <v>0</v>
      </c>
      <c r="K18" s="33">
        <v>0</v>
      </c>
    </row>
    <row r="19" spans="2:13" ht="15" x14ac:dyDescent="0.2">
      <c r="B19" s="27">
        <v>6172</v>
      </c>
      <c r="C19" s="29">
        <v>5169</v>
      </c>
      <c r="D19" s="29">
        <v>0</v>
      </c>
      <c r="E19" s="29">
        <v>41001000000</v>
      </c>
      <c r="F19" s="30" t="s">
        <v>15</v>
      </c>
      <c r="G19" s="31">
        <v>500</v>
      </c>
      <c r="H19" s="32">
        <v>501</v>
      </c>
      <c r="I19" s="32">
        <f>34117/100</f>
        <v>341.17</v>
      </c>
      <c r="J19" s="32">
        <v>500</v>
      </c>
      <c r="K19" s="33">
        <f t="shared" si="0"/>
        <v>100</v>
      </c>
    </row>
    <row r="20" spans="2:13" ht="15" x14ac:dyDescent="0.2">
      <c r="B20" s="27">
        <v>6172</v>
      </c>
      <c r="C20" s="28">
        <v>5169</v>
      </c>
      <c r="D20" s="29">
        <v>0</v>
      </c>
      <c r="E20" s="29">
        <v>41002000000</v>
      </c>
      <c r="F20" s="30" t="s">
        <v>15</v>
      </c>
      <c r="G20" s="31">
        <v>2140</v>
      </c>
      <c r="H20" s="32">
        <f>229605/100</f>
        <v>2296.0500000000002</v>
      </c>
      <c r="I20" s="32">
        <v>1547</v>
      </c>
      <c r="J20" s="32">
        <v>2384</v>
      </c>
      <c r="K20" s="40">
        <f>J20/G20*100</f>
        <v>111.40186915887851</v>
      </c>
    </row>
    <row r="21" spans="2:13" ht="15" x14ac:dyDescent="0.2">
      <c r="B21" s="27">
        <v>6172</v>
      </c>
      <c r="C21" s="29">
        <v>5169</v>
      </c>
      <c r="D21" s="29">
        <v>301</v>
      </c>
      <c r="E21" s="29">
        <v>41000000000</v>
      </c>
      <c r="F21" s="30" t="s">
        <v>15</v>
      </c>
      <c r="G21" s="32">
        <v>56</v>
      </c>
      <c r="H21" s="32">
        <v>56</v>
      </c>
      <c r="I21" s="32">
        <v>22</v>
      </c>
      <c r="J21" s="32">
        <v>56</v>
      </c>
      <c r="K21" s="33">
        <f>J21/G21*100</f>
        <v>100</v>
      </c>
    </row>
    <row r="22" spans="2:13" ht="15" x14ac:dyDescent="0.2">
      <c r="B22" s="27">
        <v>6172</v>
      </c>
      <c r="C22" s="28">
        <v>5175</v>
      </c>
      <c r="D22" s="29">
        <v>0</v>
      </c>
      <c r="E22" s="29">
        <v>41000000000</v>
      </c>
      <c r="F22" s="30" t="s">
        <v>21</v>
      </c>
      <c r="G22" s="31">
        <v>150</v>
      </c>
      <c r="H22" s="32">
        <v>230</v>
      </c>
      <c r="I22" s="32">
        <f>8394/100</f>
        <v>83.94</v>
      </c>
      <c r="J22" s="32">
        <v>150</v>
      </c>
      <c r="K22" s="33">
        <f>J22/G22*100</f>
        <v>100</v>
      </c>
    </row>
    <row r="23" spans="2:13" ht="15" x14ac:dyDescent="0.2">
      <c r="B23" s="27">
        <v>6172</v>
      </c>
      <c r="C23" s="29">
        <v>5182</v>
      </c>
      <c r="D23" s="29">
        <v>0</v>
      </c>
      <c r="E23" s="29">
        <v>0</v>
      </c>
      <c r="F23" s="30" t="s">
        <v>22</v>
      </c>
      <c r="G23" s="32">
        <v>0</v>
      </c>
      <c r="H23" s="32">
        <v>0</v>
      </c>
      <c r="I23" s="32">
        <f>1406/100</f>
        <v>14.06</v>
      </c>
      <c r="J23" s="32">
        <v>0</v>
      </c>
      <c r="K23" s="33">
        <v>0</v>
      </c>
    </row>
    <row r="24" spans="2:13" ht="15" x14ac:dyDescent="0.2">
      <c r="B24" s="27">
        <v>6172</v>
      </c>
      <c r="C24" s="29">
        <v>5194</v>
      </c>
      <c r="D24" s="29">
        <v>0</v>
      </c>
      <c r="E24" s="29">
        <v>41000000000</v>
      </c>
      <c r="F24" s="30" t="s">
        <v>23</v>
      </c>
      <c r="G24" s="31">
        <v>0</v>
      </c>
      <c r="H24" s="32">
        <f>2599/100</f>
        <v>25.99</v>
      </c>
      <c r="I24" s="32">
        <f>517/100</f>
        <v>5.17</v>
      </c>
      <c r="J24" s="32">
        <v>0</v>
      </c>
      <c r="K24" s="33">
        <v>0</v>
      </c>
    </row>
    <row r="25" spans="2:13" ht="25.5" x14ac:dyDescent="0.2">
      <c r="B25" s="27">
        <v>6172</v>
      </c>
      <c r="C25" s="28">
        <v>5499</v>
      </c>
      <c r="D25" s="29">
        <v>0</v>
      </c>
      <c r="E25" s="29">
        <v>41003000000</v>
      </c>
      <c r="F25" s="30" t="s">
        <v>16</v>
      </c>
      <c r="G25" s="31">
        <v>3000</v>
      </c>
      <c r="H25" s="32">
        <v>2808</v>
      </c>
      <c r="I25" s="32">
        <f>194719/100</f>
        <v>1947.19</v>
      </c>
      <c r="J25" s="32">
        <v>2600</v>
      </c>
      <c r="K25" s="33">
        <f>J25/G25*100</f>
        <v>86.666666666666671</v>
      </c>
    </row>
    <row r="26" spans="2:13" ht="25.5" x14ac:dyDescent="0.2">
      <c r="B26" s="27">
        <v>6172</v>
      </c>
      <c r="C26" s="29">
        <v>5499</v>
      </c>
      <c r="D26" s="29">
        <v>0</v>
      </c>
      <c r="E26" s="29">
        <v>41004000000</v>
      </c>
      <c r="F26" s="30" t="s">
        <v>16</v>
      </c>
      <c r="G26" s="32">
        <v>220</v>
      </c>
      <c r="H26" s="32">
        <v>220</v>
      </c>
      <c r="I26" s="32">
        <v>117</v>
      </c>
      <c r="J26" s="32">
        <v>220</v>
      </c>
      <c r="K26" s="33">
        <f>J26/G26*100</f>
        <v>100</v>
      </c>
    </row>
    <row r="27" spans="2:13" ht="25.5" x14ac:dyDescent="0.2">
      <c r="B27" s="27">
        <v>6172</v>
      </c>
      <c r="C27" s="28">
        <v>5499</v>
      </c>
      <c r="D27" s="29">
        <v>0</v>
      </c>
      <c r="E27" s="29">
        <v>41005000000</v>
      </c>
      <c r="F27" s="30" t="s">
        <v>16</v>
      </c>
      <c r="G27" s="31">
        <v>20</v>
      </c>
      <c r="H27" s="32">
        <v>20</v>
      </c>
      <c r="I27" s="32">
        <v>10</v>
      </c>
      <c r="J27" s="32">
        <v>20</v>
      </c>
      <c r="K27" s="33">
        <f>J27/G27*100</f>
        <v>100</v>
      </c>
    </row>
    <row r="28" spans="2:13" ht="15.75" thickBot="1" x14ac:dyDescent="0.25">
      <c r="B28" s="34">
        <v>6172</v>
      </c>
      <c r="C28" s="35">
        <v>5909</v>
      </c>
      <c r="D28" s="35">
        <v>0</v>
      </c>
      <c r="E28" s="35">
        <v>41000000000</v>
      </c>
      <c r="F28" s="36" t="s">
        <v>24</v>
      </c>
      <c r="G28" s="37">
        <v>0</v>
      </c>
      <c r="H28" s="37">
        <f>25370/100</f>
        <v>253.7</v>
      </c>
      <c r="I28" s="37">
        <v>0</v>
      </c>
      <c r="J28" s="37">
        <v>0</v>
      </c>
      <c r="K28" s="38">
        <v>0</v>
      </c>
    </row>
    <row r="29" spans="2:13" ht="15.75" thickBot="1" x14ac:dyDescent="0.25">
      <c r="B29" s="19" t="s">
        <v>25</v>
      </c>
      <c r="C29" s="20"/>
      <c r="D29" s="20"/>
      <c r="E29" s="20"/>
      <c r="F29" s="21"/>
      <c r="G29" s="22">
        <f>SUM(G11:G28)</f>
        <v>6369</v>
      </c>
      <c r="H29" s="22">
        <f>SUM(H11:H28)</f>
        <v>6891.74</v>
      </c>
      <c r="I29" s="22">
        <f>SUM(I11:I28)</f>
        <v>4401.5599999999995</v>
      </c>
      <c r="J29" s="22">
        <f>SUM(J11:J28)</f>
        <v>6223</v>
      </c>
      <c r="K29" s="39">
        <f>J29/G29*100</f>
        <v>97.707646412309629</v>
      </c>
      <c r="M29">
        <v>6223</v>
      </c>
    </row>
    <row r="30" spans="2:13" ht="6" customHeight="1" x14ac:dyDescent="0.2">
      <c r="F30" s="1"/>
      <c r="G30" s="1"/>
      <c r="H30" s="1"/>
      <c r="I30" s="1"/>
      <c r="J30" s="1"/>
    </row>
    <row r="31" spans="2:13" ht="15.75" thickBot="1" x14ac:dyDescent="0.25">
      <c r="B31" s="23" t="s">
        <v>26</v>
      </c>
      <c r="C31" s="23"/>
      <c r="D31" s="23"/>
      <c r="E31" s="23"/>
      <c r="F31" s="24"/>
      <c r="G31" s="24"/>
      <c r="H31" s="25"/>
      <c r="I31" s="25"/>
      <c r="J31" s="25">
        <v>8</v>
      </c>
      <c r="K31" s="26" t="s">
        <v>27</v>
      </c>
      <c r="M31" s="42">
        <f>J29-M29</f>
        <v>0</v>
      </c>
    </row>
    <row r="32" spans="2:13" ht="15" customHeight="1" thickTop="1" x14ac:dyDescent="0.2">
      <c r="B32" s="43" t="s">
        <v>34</v>
      </c>
      <c r="C32" s="44"/>
      <c r="D32" s="44"/>
      <c r="E32" s="44"/>
      <c r="F32" s="44"/>
      <c r="G32" s="44"/>
      <c r="H32" s="44"/>
      <c r="I32" s="44"/>
      <c r="J32" s="44"/>
      <c r="K32" s="44"/>
    </row>
    <row r="33" spans="2:13" ht="15.75" thickBot="1" x14ac:dyDescent="0.25">
      <c r="B33" s="23" t="s">
        <v>26</v>
      </c>
      <c r="C33" s="23"/>
      <c r="D33" s="23"/>
      <c r="E33" s="23"/>
      <c r="F33" s="24"/>
      <c r="G33" s="24"/>
      <c r="H33" s="25"/>
      <c r="I33" s="25"/>
      <c r="J33" s="25">
        <v>40</v>
      </c>
      <c r="K33" s="26" t="s">
        <v>27</v>
      </c>
    </row>
    <row r="34" spans="2:13" ht="20.100000000000001" customHeight="1" thickTop="1" x14ac:dyDescent="0.2">
      <c r="B34" s="43" t="s">
        <v>35</v>
      </c>
      <c r="C34" s="44"/>
      <c r="D34" s="44"/>
      <c r="E34" s="44"/>
      <c r="F34" s="44"/>
      <c r="G34" s="44"/>
      <c r="H34" s="44"/>
      <c r="I34" s="44"/>
      <c r="J34" s="44"/>
      <c r="K34" s="44"/>
    </row>
    <row r="35" spans="2:13" ht="15.75" thickBot="1" x14ac:dyDescent="0.25">
      <c r="B35" s="23" t="s">
        <v>28</v>
      </c>
      <c r="C35" s="23"/>
      <c r="D35" s="23"/>
      <c r="E35" s="23"/>
      <c r="F35" s="24"/>
      <c r="G35" s="24"/>
      <c r="H35" s="25"/>
      <c r="I35" s="25"/>
      <c r="J35" s="25">
        <v>75</v>
      </c>
      <c r="K35" s="26" t="s">
        <v>27</v>
      </c>
    </row>
    <row r="36" spans="2:13" ht="27.95" customHeight="1" thickTop="1" x14ac:dyDescent="0.2">
      <c r="B36" s="43" t="s">
        <v>36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3" ht="15.75" thickBot="1" x14ac:dyDescent="0.25">
      <c r="B37" s="23" t="s">
        <v>29</v>
      </c>
      <c r="C37" s="23"/>
      <c r="D37" s="23"/>
      <c r="E37" s="23"/>
      <c r="F37" s="24"/>
      <c r="G37" s="24"/>
      <c r="H37" s="25"/>
      <c r="I37" s="25"/>
      <c r="J37" s="25">
        <v>150</v>
      </c>
      <c r="K37" s="26" t="s">
        <v>27</v>
      </c>
    </row>
    <row r="38" spans="2:13" ht="15.95" customHeight="1" thickTop="1" x14ac:dyDescent="0.2">
      <c r="B38" s="43" t="s">
        <v>37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3" ht="15.75" thickBot="1" x14ac:dyDescent="0.25">
      <c r="B39" s="23" t="s">
        <v>30</v>
      </c>
      <c r="C39" s="23"/>
      <c r="D39" s="23"/>
      <c r="E39" s="23"/>
      <c r="F39" s="24"/>
      <c r="G39" s="24"/>
      <c r="H39" s="25"/>
      <c r="I39" s="25"/>
      <c r="J39" s="25">
        <v>10</v>
      </c>
      <c r="K39" s="26" t="s">
        <v>27</v>
      </c>
    </row>
    <row r="40" spans="2:13" ht="18.75" customHeight="1" thickTop="1" x14ac:dyDescent="0.2">
      <c r="B40" s="43" t="s">
        <v>38</v>
      </c>
      <c r="C40" s="44"/>
      <c r="D40" s="44"/>
      <c r="E40" s="44"/>
      <c r="F40" s="44"/>
      <c r="G40" s="44"/>
      <c r="H40" s="44"/>
      <c r="I40" s="44"/>
      <c r="J40" s="44"/>
      <c r="K40" s="44"/>
    </row>
    <row r="41" spans="2:13" ht="15.75" thickBot="1" x14ac:dyDescent="0.25">
      <c r="B41" s="23" t="s">
        <v>31</v>
      </c>
      <c r="C41" s="23"/>
      <c r="D41" s="23"/>
      <c r="E41" s="23"/>
      <c r="F41" s="24"/>
      <c r="G41" s="24"/>
      <c r="H41" s="25"/>
      <c r="I41" s="25"/>
      <c r="J41" s="25">
        <v>56</v>
      </c>
      <c r="K41" s="26" t="s">
        <v>27</v>
      </c>
    </row>
    <row r="42" spans="2:13" ht="21" customHeight="1" thickTop="1" x14ac:dyDescent="0.2">
      <c r="B42" s="43" t="s">
        <v>39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3" ht="15.75" thickBot="1" x14ac:dyDescent="0.25">
      <c r="B43" s="23" t="s">
        <v>31</v>
      </c>
      <c r="C43" s="23"/>
      <c r="D43" s="23"/>
      <c r="E43" s="23"/>
      <c r="F43" s="24"/>
      <c r="G43" s="24"/>
      <c r="H43" s="25"/>
      <c r="I43" s="25"/>
      <c r="J43" s="25">
        <v>500</v>
      </c>
      <c r="K43" s="26" t="s">
        <v>27</v>
      </c>
    </row>
    <row r="44" spans="2:13" ht="18" customHeight="1" thickTop="1" x14ac:dyDescent="0.2">
      <c r="B44" s="43" t="s">
        <v>40</v>
      </c>
      <c r="C44" s="44"/>
      <c r="D44" s="44"/>
      <c r="E44" s="44"/>
      <c r="F44" s="44"/>
      <c r="G44" s="44"/>
      <c r="H44" s="44"/>
      <c r="I44" s="44"/>
      <c r="J44" s="44"/>
      <c r="K44" s="44"/>
    </row>
    <row r="45" spans="2:13" ht="15.75" thickBot="1" x14ac:dyDescent="0.25">
      <c r="B45" s="23" t="s">
        <v>31</v>
      </c>
      <c r="C45" s="23"/>
      <c r="D45" s="23"/>
      <c r="E45" s="23"/>
      <c r="F45" s="24"/>
      <c r="G45" s="24"/>
      <c r="H45" s="25"/>
      <c r="I45" s="25"/>
      <c r="J45" s="25">
        <v>2384</v>
      </c>
      <c r="K45" s="26" t="s">
        <v>27</v>
      </c>
      <c r="M45" s="42">
        <f>2517-133</f>
        <v>2384</v>
      </c>
    </row>
    <row r="46" spans="2:13" ht="20.100000000000001" customHeight="1" thickTop="1" x14ac:dyDescent="0.2">
      <c r="B46" s="43" t="s">
        <v>41</v>
      </c>
      <c r="C46" s="44"/>
      <c r="D46" s="44"/>
      <c r="E46" s="44"/>
      <c r="F46" s="44"/>
      <c r="G46" s="44"/>
      <c r="H46" s="44"/>
      <c r="I46" s="44"/>
      <c r="J46" s="44"/>
      <c r="K46" s="44"/>
    </row>
    <row r="47" spans="2:13" ht="15.75" thickBot="1" x14ac:dyDescent="0.25">
      <c r="B47" s="23" t="s">
        <v>32</v>
      </c>
      <c r="C47" s="23"/>
      <c r="D47" s="23"/>
      <c r="E47" s="23"/>
      <c r="F47" s="24"/>
      <c r="G47" s="24"/>
      <c r="H47" s="25"/>
      <c r="I47" s="25"/>
      <c r="J47" s="25">
        <v>150</v>
      </c>
      <c r="K47" s="26" t="s">
        <v>27</v>
      </c>
    </row>
    <row r="48" spans="2:13" ht="19.5" customHeight="1" thickTop="1" x14ac:dyDescent="0.2">
      <c r="B48" s="43" t="s">
        <v>42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2:11" ht="15.75" thickBot="1" x14ac:dyDescent="0.25">
      <c r="B49" s="23" t="s">
        <v>33</v>
      </c>
      <c r="C49" s="23"/>
      <c r="D49" s="23"/>
      <c r="E49" s="23"/>
      <c r="F49" s="24"/>
      <c r="G49" s="24"/>
      <c r="H49" s="25"/>
      <c r="I49" s="25"/>
      <c r="J49" s="25">
        <v>2600</v>
      </c>
      <c r="K49" s="26" t="s">
        <v>27</v>
      </c>
    </row>
    <row r="50" spans="2:11" ht="21" customHeight="1" thickTop="1" x14ac:dyDescent="0.2">
      <c r="B50" s="43" t="s">
        <v>36</v>
      </c>
      <c r="C50" s="44"/>
      <c r="D50" s="44"/>
      <c r="E50" s="44"/>
      <c r="F50" s="44"/>
      <c r="G50" s="44"/>
      <c r="H50" s="44"/>
      <c r="I50" s="44"/>
      <c r="J50" s="44"/>
      <c r="K50" s="44"/>
    </row>
    <row r="51" spans="2:11" ht="15.75" thickBot="1" x14ac:dyDescent="0.25">
      <c r="B51" s="23" t="s">
        <v>33</v>
      </c>
      <c r="C51" s="23"/>
      <c r="D51" s="23"/>
      <c r="E51" s="23"/>
      <c r="F51" s="24"/>
      <c r="G51" s="24"/>
      <c r="H51" s="25"/>
      <c r="I51" s="25"/>
      <c r="J51" s="25">
        <v>220</v>
      </c>
      <c r="K51" s="26" t="s">
        <v>27</v>
      </c>
    </row>
    <row r="52" spans="2:11" ht="21" customHeight="1" thickTop="1" x14ac:dyDescent="0.2">
      <c r="B52" s="43" t="s">
        <v>43</v>
      </c>
      <c r="C52" s="44"/>
      <c r="D52" s="44"/>
      <c r="E52" s="44"/>
      <c r="F52" s="44"/>
      <c r="G52" s="44"/>
      <c r="H52" s="44"/>
      <c r="I52" s="44"/>
      <c r="J52" s="44"/>
      <c r="K52" s="44"/>
    </row>
    <row r="53" spans="2:11" ht="15.75" thickBot="1" x14ac:dyDescent="0.25">
      <c r="B53" s="23" t="s">
        <v>33</v>
      </c>
      <c r="C53" s="23"/>
      <c r="D53" s="23"/>
      <c r="E53" s="23"/>
      <c r="F53" s="24"/>
      <c r="G53" s="24"/>
      <c r="H53" s="25"/>
      <c r="I53" s="25"/>
      <c r="J53" s="25">
        <v>20</v>
      </c>
      <c r="K53" s="26" t="s">
        <v>27</v>
      </c>
    </row>
    <row r="54" spans="2:11" ht="21.95" customHeight="1" thickTop="1" x14ac:dyDescent="0.2">
      <c r="B54" s="43" t="s">
        <v>44</v>
      </c>
      <c r="C54" s="44"/>
      <c r="D54" s="44"/>
      <c r="E54" s="44"/>
      <c r="F54" s="44"/>
      <c r="G54" s="44"/>
      <c r="H54" s="44"/>
      <c r="I54" s="44"/>
      <c r="J54" s="44"/>
      <c r="K54" s="44"/>
    </row>
  </sheetData>
  <mergeCells count="13">
    <mergeCell ref="B3:F3"/>
    <mergeCell ref="B32:K32"/>
    <mergeCell ref="B34:K34"/>
    <mergeCell ref="B36:K36"/>
    <mergeCell ref="B38:K38"/>
    <mergeCell ref="B40:K40"/>
    <mergeCell ref="B54:K54"/>
    <mergeCell ref="B42:K42"/>
    <mergeCell ref="B44:K44"/>
    <mergeCell ref="B46:K46"/>
    <mergeCell ref="B48:K48"/>
    <mergeCell ref="B50:K50"/>
    <mergeCell ref="B52:K52"/>
  </mergeCells>
  <pageMargins left="0.70866141732283472" right="0.70866141732283472" top="0.78740157480314965" bottom="0.78740157480314965" header="0.31496062992125984" footer="0.31496062992125984"/>
  <pageSetup paperSize="9" scale="74" firstPageNumber="98" fitToHeight="9999" orientation="portrait" useFirstPageNumber="1" r:id="rId1"/>
  <headerFooter>
    <oddFooter>&amp;L&amp;"Arial CE,Kurzíva"Zastupitelstvo Olomouckého kraje 16-12-2011
6. - Rozpočet Olomouckého kraje 2012 - návrh rozpočtu
Příloha č. 3c): Fond sociálních potřeb&amp;R&amp;"Arial CE,Kurzíva"Strana &amp;P (celkem 167)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Goth Jiří</dc:creator>
  <cp:lastModifiedBy>Kypusová Marta</cp:lastModifiedBy>
  <cp:lastPrinted>2011-11-25T11:56:54Z</cp:lastPrinted>
  <dcterms:created xsi:type="dcterms:W3CDTF">2001-10-24T13:08:44Z</dcterms:created>
  <dcterms:modified xsi:type="dcterms:W3CDTF">2011-11-28T10:10:12Z</dcterms:modified>
</cp:coreProperties>
</file>