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5480" windowHeight="11640" activeTab="2"/>
  </bookViews>
  <sheets>
    <sheet name="výdaje" sheetId="3" r:id="rId1"/>
    <sheet name="EIB" sheetId="1" r:id="rId2"/>
    <sheet name="EIB 2" sheetId="2" r:id="rId3"/>
  </sheets>
  <definedNames>
    <definedName name="_xlnm.Print_Area" localSheetId="2">'EIB 2'!$A$1:$J$38</definedName>
  </definedNames>
  <calcPr calcId="145621"/>
</workbook>
</file>

<file path=xl/calcChain.xml><?xml version="1.0" encoding="utf-8"?>
<calcChain xmlns="http://schemas.openxmlformats.org/spreadsheetml/2006/main">
  <c r="J11" i="1" l="1"/>
  <c r="F12" i="1"/>
  <c r="C54" i="3"/>
  <c r="C53" i="3"/>
  <c r="F13" i="2"/>
  <c r="C56" i="3"/>
  <c r="I12" i="1"/>
  <c r="H15" i="1"/>
  <c r="G12" i="1"/>
  <c r="G13" i="2"/>
  <c r="D56" i="3"/>
  <c r="D54" i="3"/>
  <c r="D53" i="3"/>
  <c r="H13" i="2"/>
  <c r="E56" i="3"/>
  <c r="H12" i="1"/>
  <c r="E54" i="3"/>
  <c r="E53" i="3"/>
  <c r="I13" i="2"/>
  <c r="F56" i="3"/>
  <c r="F55" i="3"/>
  <c r="F54" i="3"/>
  <c r="F53" i="3"/>
  <c r="C9" i="3"/>
  <c r="D9" i="3"/>
  <c r="E9" i="3"/>
  <c r="F11" i="3"/>
  <c r="F9" i="3"/>
  <c r="G9" i="3"/>
  <c r="G10" i="3"/>
  <c r="G11" i="3"/>
  <c r="C13" i="3"/>
  <c r="C12" i="3"/>
  <c r="D13" i="3"/>
  <c r="D12" i="3"/>
  <c r="E13" i="3"/>
  <c r="E12" i="3"/>
  <c r="F13" i="3"/>
  <c r="F12" i="3"/>
  <c r="G12" i="3"/>
  <c r="G13" i="3"/>
  <c r="C14" i="3"/>
  <c r="D14" i="3"/>
  <c r="E14" i="3"/>
  <c r="F14" i="3"/>
  <c r="G14" i="3"/>
  <c r="G15" i="3"/>
  <c r="G16" i="3"/>
  <c r="C17" i="3"/>
  <c r="D17" i="3"/>
  <c r="E17" i="3"/>
  <c r="F17" i="3"/>
  <c r="G17" i="3"/>
  <c r="G18" i="3"/>
  <c r="G19" i="3"/>
  <c r="C22" i="3"/>
  <c r="C20" i="3"/>
  <c r="D22" i="3"/>
  <c r="D20" i="3"/>
  <c r="E22" i="3"/>
  <c r="E20" i="3"/>
  <c r="F22" i="3"/>
  <c r="F20" i="3"/>
  <c r="G20" i="3"/>
  <c r="G21" i="3"/>
  <c r="C25" i="3"/>
  <c r="C23" i="3"/>
  <c r="D25" i="3"/>
  <c r="D23" i="3"/>
  <c r="E25" i="3"/>
  <c r="E23" i="3"/>
  <c r="F25" i="3"/>
  <c r="F23" i="3"/>
  <c r="G23" i="3"/>
  <c r="G24" i="3"/>
  <c r="G25" i="3"/>
  <c r="C26" i="3"/>
  <c r="D26" i="3"/>
  <c r="E26" i="3"/>
  <c r="F27" i="3"/>
  <c r="F26" i="3"/>
  <c r="G26" i="3"/>
  <c r="C28" i="3"/>
  <c r="D28" i="3"/>
  <c r="E28" i="3"/>
  <c r="F30" i="3"/>
  <c r="F28" i="3"/>
  <c r="G28" i="3"/>
  <c r="G29" i="3"/>
  <c r="G30" i="3"/>
  <c r="C31" i="3"/>
  <c r="D31" i="3"/>
  <c r="E31" i="3"/>
  <c r="F31" i="3"/>
  <c r="G31" i="3"/>
  <c r="G32" i="3"/>
  <c r="C34" i="3"/>
  <c r="D34" i="3"/>
  <c r="E34" i="3"/>
  <c r="F34" i="3"/>
  <c r="G34" i="3"/>
  <c r="G35" i="3"/>
  <c r="C37" i="3"/>
  <c r="D37" i="3"/>
  <c r="E37" i="3"/>
  <c r="F37" i="3"/>
  <c r="G37" i="3"/>
  <c r="G38" i="3"/>
  <c r="C41" i="3"/>
  <c r="C40" i="3"/>
  <c r="D40" i="3"/>
  <c r="E40" i="3"/>
  <c r="F40" i="3"/>
  <c r="G40" i="3"/>
  <c r="G41" i="3"/>
  <c r="C43" i="3"/>
  <c r="C42" i="3"/>
  <c r="D42" i="3"/>
  <c r="E42" i="3"/>
  <c r="F42" i="3"/>
  <c r="G42" i="3"/>
  <c r="G43" i="3"/>
  <c r="C45" i="3"/>
  <c r="C44" i="3"/>
  <c r="D45" i="3"/>
  <c r="D44" i="3"/>
  <c r="E45" i="3"/>
  <c r="E44" i="3"/>
  <c r="F45" i="3"/>
  <c r="F44" i="3"/>
  <c r="F47" i="3"/>
  <c r="C48" i="3"/>
  <c r="D48" i="3"/>
  <c r="E48" i="3"/>
  <c r="F48" i="3"/>
  <c r="G48" i="3"/>
  <c r="J12" i="1"/>
  <c r="D46" i="3"/>
  <c r="D47" i="3"/>
  <c r="G47" i="3"/>
  <c r="E46" i="3"/>
  <c r="C46" i="3"/>
  <c r="G22" i="3"/>
  <c r="G54" i="3"/>
  <c r="F58" i="3"/>
  <c r="G53" i="3"/>
  <c r="F46" i="3"/>
  <c r="G46" i="3"/>
  <c r="G44" i="3"/>
  <c r="F57" i="3"/>
  <c r="C55" i="3"/>
  <c r="C58" i="3"/>
  <c r="E58" i="3"/>
  <c r="E55" i="3"/>
  <c r="E57" i="3"/>
  <c r="D58" i="3"/>
  <c r="D55" i="3"/>
  <c r="D57" i="3"/>
  <c r="C57" i="3"/>
  <c r="E47" i="3"/>
  <c r="C47" i="3"/>
  <c r="G45" i="3"/>
  <c r="G27" i="3"/>
  <c r="G58" i="3"/>
  <c r="G57" i="3"/>
</calcChain>
</file>

<file path=xl/sharedStrings.xml><?xml version="1.0" encoding="utf-8"?>
<sst xmlns="http://schemas.openxmlformats.org/spreadsheetml/2006/main" count="141" uniqueCount="59">
  <si>
    <t>ORJ - 07</t>
  </si>
  <si>
    <t>Ing. Jiří Juřena</t>
  </si>
  <si>
    <t xml:space="preserve">vedoucí odboru </t>
  </si>
  <si>
    <t>v tis.Kč</t>
  </si>
  <si>
    <t>§</t>
  </si>
  <si>
    <t>UZ</t>
  </si>
  <si>
    <t xml:space="preserve">Celkem </t>
  </si>
  <si>
    <t>Uhrazené splátky dlouhodobých přijatých půjčených prostředků</t>
  </si>
  <si>
    <t xml:space="preserve">název položky </t>
  </si>
  <si>
    <t>%</t>
  </si>
  <si>
    <t>9=8/5</t>
  </si>
  <si>
    <t>pol. 8224 - Uhrazené splátky dlouhodobých přijatých půjčených prostředků</t>
  </si>
  <si>
    <t>Odbor  ekonomický</t>
  </si>
  <si>
    <t xml:space="preserve">Správce: </t>
  </si>
  <si>
    <t xml:space="preserve"> </t>
  </si>
  <si>
    <t xml:space="preserve">pol. </t>
  </si>
  <si>
    <t>Název položky</t>
  </si>
  <si>
    <t>Celkem</t>
  </si>
  <si>
    <t>Komentář:</t>
  </si>
  <si>
    <t>tis. Kč</t>
  </si>
  <si>
    <t>PŘÍJMY Olomouckého kraje na rok 2008</t>
  </si>
  <si>
    <t>ORJ</t>
  </si>
  <si>
    <t>Schválený rozpočet 2007</t>
  </si>
  <si>
    <t>Upravený rozpočet k 31.8.2007</t>
  </si>
  <si>
    <t>Skutečnost k 31.8.2007</t>
  </si>
  <si>
    <t>Návrh rozpočtu 2008</t>
  </si>
  <si>
    <t>SROP 3.3 - Partnerství pro rozvoj kraje</t>
  </si>
  <si>
    <t>z toho:</t>
  </si>
  <si>
    <t>přijaté úvěry</t>
  </si>
  <si>
    <t>přijaté dotace</t>
  </si>
  <si>
    <t>EHP Norsko - Brána poznání otevřena</t>
  </si>
  <si>
    <t xml:space="preserve">GS - 1.1 - Podpora podnikání ve vybraných regionech Olomouckého kraje </t>
  </si>
  <si>
    <t xml:space="preserve">GS - 1.1 - Podpora malého a středního podnikání ve vybraných regionech Olomouckého kraje </t>
  </si>
  <si>
    <t xml:space="preserve">GS - 3.2 - Podpora sociální integrace v Olomouckém kraji </t>
  </si>
  <si>
    <t>GS - 4.1.2 - Podpora regionálních a místních služeb cestovního ruchu - veřené subjekty a neziskové organizace</t>
  </si>
  <si>
    <t>GS - 1.1 - Podpora regionálních a místních služeb cestovního ruchu - malí a střední podnikatelé v Olomouckém kraji</t>
  </si>
  <si>
    <t>INTERREG IIIA - Turistický informační portál Olomouckého kraje</t>
  </si>
  <si>
    <t>přijatá dotace</t>
  </si>
  <si>
    <t>INTERREG IIIA - Rekonstrukce silnice II/457, 445 v úseku Zlaté Hory - Konradów</t>
  </si>
  <si>
    <t>SROP - 4.1.2 - Marketing cestovního ruchu v Olomouckém kraji</t>
  </si>
  <si>
    <t>Vzdělávání učitelů v přípravě a řízení projektů SF EU na středních školách</t>
  </si>
  <si>
    <t>BIS RTD - Podpora veřejného financování výzkumu a technologického rozvoje v regionech</t>
  </si>
  <si>
    <t>rozpočet Olomouckého kraje - splátky úvěrů</t>
  </si>
  <si>
    <t>EIB - Modernizace silniční sítě</t>
  </si>
  <si>
    <t>Evropská investiční banka</t>
  </si>
  <si>
    <t>Modernizace silniční sítě</t>
  </si>
  <si>
    <t>Jedná se o splátky úvěru od Evropské investiční banky na projekt "Modernizace silniční sítě"</t>
  </si>
  <si>
    <t>ORG</t>
  </si>
  <si>
    <t>pol.</t>
  </si>
  <si>
    <t>schválený rozpočet 2011</t>
  </si>
  <si>
    <t>návrh rozpočtu na rok 2012</t>
  </si>
  <si>
    <t>Evropské programy</t>
  </si>
  <si>
    <t>skutečnost k 30.9.2011</t>
  </si>
  <si>
    <t>upravený rozpočet k 30.9.2011</t>
  </si>
  <si>
    <t>EIB - Evropské programy</t>
  </si>
  <si>
    <t>Jedná se o splátky úvěru od Evropské investiční banky na projekt "Evropské programy"</t>
  </si>
  <si>
    <t>3. Výdaje Olomouckého kraje na rok 2012</t>
  </si>
  <si>
    <t>f) Splátky úvěrů</t>
  </si>
  <si>
    <t>Rekapitulace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</si>
</sst>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"/>
    <numFmt numFmtId="165" formatCode="#,##0_\&quot;tis.Kč&quot;"/>
    <numFmt numFmtId="166" formatCode="#,##0.0"/>
    <numFmt numFmtId="167" formatCode="0.0"/>
    <numFmt numFmtId="168" formatCode="0.0%"/>
  </numFmts>
  <fonts count="17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i/>
      <sz val="9"/>
      <name val="Arial"/>
      <family val="2"/>
      <charset val="238"/>
    </font>
    <font>
      <i/>
      <sz val="10"/>
      <color indexed="19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167" fontId="2" fillId="0" borderId="3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0" fillId="0" borderId="0" xfId="0" applyFill="1"/>
    <xf numFmtId="0" fontId="7" fillId="0" borderId="0" xfId="0" applyFont="1" applyFill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3" fontId="2" fillId="0" borderId="8" xfId="0" applyNumberFormat="1" applyFont="1" applyFill="1" applyBorder="1"/>
    <xf numFmtId="168" fontId="2" fillId="0" borderId="9" xfId="0" applyNumberFormat="1" applyFont="1" applyFill="1" applyBorder="1"/>
    <xf numFmtId="0" fontId="2" fillId="0" borderId="0" xfId="0" applyFont="1" applyFill="1"/>
    <xf numFmtId="0" fontId="13" fillId="0" borderId="7" xfId="0" applyFont="1" applyFill="1" applyBorder="1" applyAlignment="1">
      <alignment horizontal="left"/>
    </xf>
    <xf numFmtId="0" fontId="13" fillId="0" borderId="0" xfId="0" applyFont="1" applyFill="1" applyBorder="1" applyAlignment="1">
      <alignment wrapText="1"/>
    </xf>
    <xf numFmtId="3" fontId="13" fillId="0" borderId="8" xfId="0" applyNumberFormat="1" applyFont="1" applyFill="1" applyBorder="1"/>
    <xf numFmtId="3" fontId="13" fillId="0" borderId="0" xfId="0" applyNumberFormat="1" applyFont="1" applyFill="1" applyBorder="1"/>
    <xf numFmtId="168" fontId="13" fillId="0" borderId="9" xfId="0" applyNumberFormat="1" applyFont="1" applyFill="1" applyBorder="1"/>
    <xf numFmtId="0" fontId="13" fillId="0" borderId="10" xfId="0" applyFont="1" applyFill="1" applyBorder="1"/>
    <xf numFmtId="0" fontId="13" fillId="0" borderId="11" xfId="0" applyFont="1" applyFill="1" applyBorder="1"/>
    <xf numFmtId="3" fontId="13" fillId="0" borderId="12" xfId="0" applyNumberFormat="1" applyFont="1" applyFill="1" applyBorder="1"/>
    <xf numFmtId="3" fontId="13" fillId="0" borderId="11" xfId="0" applyNumberFormat="1" applyFont="1" applyFill="1" applyBorder="1"/>
    <xf numFmtId="168" fontId="13" fillId="0" borderId="13" xfId="0" applyNumberFormat="1" applyFont="1" applyFill="1" applyBorder="1"/>
    <xf numFmtId="0" fontId="13" fillId="0" borderId="0" xfId="0" applyFont="1" applyFill="1"/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3" fontId="2" fillId="0" borderId="16" xfId="0" applyNumberFormat="1" applyFont="1" applyFill="1" applyBorder="1"/>
    <xf numFmtId="3" fontId="2" fillId="0" borderId="15" xfId="0" applyNumberFormat="1" applyFont="1" applyFill="1" applyBorder="1"/>
    <xf numFmtId="168" fontId="2" fillId="0" borderId="17" xfId="0" applyNumberFormat="1" applyFont="1" applyFill="1" applyBorder="1"/>
    <xf numFmtId="3" fontId="0" fillId="0" borderId="16" xfId="0" applyNumberFormat="1" applyFill="1" applyBorder="1"/>
    <xf numFmtId="168" fontId="0" fillId="0" borderId="17" xfId="0" applyNumberFormat="1" applyFill="1" applyBorder="1"/>
    <xf numFmtId="0" fontId="13" fillId="0" borderId="11" xfId="0" applyFont="1" applyFill="1" applyBorder="1" applyAlignment="1">
      <alignment wrapText="1"/>
    </xf>
    <xf numFmtId="3" fontId="0" fillId="0" borderId="15" xfId="0" applyNumberFormat="1" applyFill="1" applyBorder="1"/>
    <xf numFmtId="0" fontId="13" fillId="0" borderId="1" xfId="0" applyFont="1" applyFill="1" applyBorder="1"/>
    <xf numFmtId="0" fontId="13" fillId="0" borderId="18" xfId="0" applyFont="1" applyFill="1" applyBorder="1"/>
    <xf numFmtId="3" fontId="13" fillId="0" borderId="2" xfId="0" applyNumberFormat="1" applyFont="1" applyFill="1" applyBorder="1"/>
    <xf numFmtId="3" fontId="13" fillId="0" borderId="18" xfId="0" applyNumberFormat="1" applyFont="1" applyFill="1" applyBorder="1"/>
    <xf numFmtId="168" fontId="13" fillId="0" borderId="19" xfId="0" applyNumberFormat="1" applyFont="1" applyFill="1" applyBorder="1"/>
    <xf numFmtId="0" fontId="7" fillId="0" borderId="7" xfId="0" applyFont="1" applyFill="1" applyBorder="1"/>
    <xf numFmtId="0" fontId="7" fillId="0" borderId="0" xfId="0" applyFont="1" applyFill="1" applyBorder="1"/>
    <xf numFmtId="3" fontId="7" fillId="0" borderId="8" xfId="0" applyNumberFormat="1" applyFont="1" applyFill="1" applyBorder="1"/>
    <xf numFmtId="168" fontId="7" fillId="0" borderId="9" xfId="0" applyNumberFormat="1" applyFont="1" applyFill="1" applyBorder="1"/>
    <xf numFmtId="0" fontId="14" fillId="0" borderId="0" xfId="0" applyFont="1" applyFill="1"/>
    <xf numFmtId="0" fontId="13" fillId="0" borderId="7" xfId="0" applyFont="1" applyFill="1" applyBorder="1"/>
    <xf numFmtId="0" fontId="13" fillId="0" borderId="0" xfId="0" applyFont="1" applyFill="1" applyBorder="1"/>
    <xf numFmtId="0" fontId="13" fillId="0" borderId="2" xfId="0" applyFont="1" applyFill="1" applyBorder="1"/>
    <xf numFmtId="0" fontId="0" fillId="0" borderId="20" xfId="0" applyFill="1" applyBorder="1"/>
    <xf numFmtId="3" fontId="4" fillId="0" borderId="8" xfId="0" applyNumberFormat="1" applyFont="1" applyFill="1" applyBorder="1"/>
    <xf numFmtId="168" fontId="4" fillId="0" borderId="9" xfId="0" applyNumberFormat="1" applyFont="1" applyFill="1" applyBorder="1"/>
    <xf numFmtId="0" fontId="15" fillId="0" borderId="0" xfId="0" applyFont="1" applyFill="1"/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9" fillId="0" borderId="0" xfId="0" applyNumberFormat="1" applyFont="1" applyFill="1"/>
    <xf numFmtId="0" fontId="2" fillId="0" borderId="0" xfId="0" applyFont="1" applyFill="1" applyAlignment="1">
      <alignment horizontal="right"/>
    </xf>
    <xf numFmtId="3" fontId="10" fillId="0" borderId="0" xfId="0" applyNumberFormat="1" applyFont="1" applyFill="1"/>
    <xf numFmtId="3" fontId="2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4" fillId="0" borderId="5" xfId="0" applyNumberFormat="1" applyFont="1" applyFill="1" applyBorder="1"/>
    <xf numFmtId="3" fontId="4" fillId="0" borderId="5" xfId="0" applyNumberFormat="1" applyFont="1" applyFill="1" applyBorder="1" applyAlignment="1"/>
    <xf numFmtId="166" fontId="4" fillId="0" borderId="6" xfId="0" applyNumberFormat="1" applyFont="1" applyFill="1" applyBorder="1"/>
    <xf numFmtId="3" fontId="11" fillId="0" borderId="0" xfId="0" applyNumberFormat="1" applyFont="1" applyFill="1"/>
    <xf numFmtId="0" fontId="4" fillId="0" borderId="0" xfId="0" applyFont="1" applyFill="1"/>
    <xf numFmtId="3" fontId="4" fillId="0" borderId="18" xfId="0" applyNumberFormat="1" applyFont="1" applyFill="1" applyBorder="1"/>
    <xf numFmtId="0" fontId="4" fillId="0" borderId="18" xfId="0" applyFont="1" applyFill="1" applyBorder="1"/>
    <xf numFmtId="0" fontId="12" fillId="0" borderId="0" xfId="0" applyFont="1" applyFill="1"/>
    <xf numFmtId="0" fontId="0" fillId="0" borderId="12" xfId="0" applyFill="1" applyBorder="1"/>
    <xf numFmtId="1" fontId="0" fillId="0" borderId="0" xfId="0" applyNumberForma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3" fontId="0" fillId="0" borderId="0" xfId="0" applyNumberFormat="1" applyFill="1"/>
    <xf numFmtId="10" fontId="0" fillId="0" borderId="0" xfId="0" applyNumberFormat="1" applyFill="1"/>
    <xf numFmtId="164" fontId="0" fillId="0" borderId="0" xfId="0" applyNumberFormat="1" applyFill="1"/>
    <xf numFmtId="10" fontId="0" fillId="0" borderId="0" xfId="0" applyNumberFormat="1" applyFill="1" applyAlignment="1">
      <alignment horizontal="right"/>
    </xf>
    <xf numFmtId="1" fontId="0" fillId="0" borderId="21" xfId="0" applyNumberForma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" fontId="0" fillId="0" borderId="26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166" fontId="2" fillId="0" borderId="29" xfId="0" applyNumberFormat="1" applyFont="1" applyFill="1" applyBorder="1" applyAlignment="1">
      <alignment vertical="center"/>
    </xf>
    <xf numFmtId="166" fontId="4" fillId="0" borderId="30" xfId="0" applyNumberFormat="1" applyFont="1" applyFill="1" applyBorder="1"/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0" fontId="16" fillId="0" borderId="0" xfId="1" applyFont="1" applyFill="1"/>
    <xf numFmtId="165" fontId="7" fillId="0" borderId="18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4" fillId="0" borderId="4" xfId="0" applyFont="1" applyFill="1" applyBorder="1" applyAlignment="1"/>
    <xf numFmtId="0" fontId="0" fillId="0" borderId="5" xfId="0" applyFill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G59"/>
  <sheetViews>
    <sheetView showGridLines="0" zoomScaleNormal="100" workbookViewId="0">
      <selection activeCell="J4" sqref="J4"/>
    </sheetView>
  </sheetViews>
  <sheetFormatPr defaultRowHeight="12.75"/>
  <cols>
    <col min="1" max="1" width="9.140625" style="6"/>
    <col min="2" max="2" width="44.42578125" style="6" customWidth="1"/>
    <col min="3" max="6" width="13.28515625" style="6" customWidth="1"/>
    <col min="7" max="7" width="9" style="6" customWidth="1"/>
    <col min="8" max="16384" width="9.140625" style="6"/>
  </cols>
  <sheetData>
    <row r="1" spans="1:7" customFormat="1" ht="20.25">
      <c r="A1" s="100" t="s">
        <v>56</v>
      </c>
      <c r="B1" s="6"/>
    </row>
    <row r="3" spans="1:7" ht="18">
      <c r="A3" s="5" t="s">
        <v>57</v>
      </c>
    </row>
    <row r="5" spans="1:7" ht="15.75">
      <c r="A5" s="7" t="s">
        <v>58</v>
      </c>
    </row>
    <row r="7" spans="1:7" ht="18.75" hidden="1" thickBot="1">
      <c r="A7" s="5" t="s">
        <v>20</v>
      </c>
    </row>
    <row r="8" spans="1:7" ht="39.75" hidden="1" thickTop="1" thickBot="1">
      <c r="A8" s="8" t="s">
        <v>21</v>
      </c>
      <c r="B8" s="9"/>
      <c r="C8" s="10" t="s">
        <v>22</v>
      </c>
      <c r="D8" s="10" t="s">
        <v>23</v>
      </c>
      <c r="E8" s="10" t="s">
        <v>24</v>
      </c>
      <c r="F8" s="10" t="s">
        <v>25</v>
      </c>
      <c r="G8" s="11" t="s">
        <v>9</v>
      </c>
    </row>
    <row r="9" spans="1:7" s="16" customFormat="1" ht="15.75" hidden="1" thickTop="1">
      <c r="A9" s="12">
        <v>34</v>
      </c>
      <c r="B9" s="13" t="s">
        <v>26</v>
      </c>
      <c r="C9" s="14">
        <f>SUM(C10:C11)</f>
        <v>13131</v>
      </c>
      <c r="D9" s="14">
        <f>SUM(D10:D11)</f>
        <v>22988</v>
      </c>
      <c r="E9" s="14">
        <f>SUM(E10:E11)</f>
        <v>22491</v>
      </c>
      <c r="F9" s="14" t="e">
        <f>SUM(F10:F11)</f>
        <v>#REF!</v>
      </c>
      <c r="G9" s="15" t="e">
        <f t="shared" ref="G9:G32" si="0">F9/D9</f>
        <v>#REF!</v>
      </c>
    </row>
    <row r="10" spans="1:7" s="16" customFormat="1" ht="14.25" hidden="1">
      <c r="A10" s="17" t="s">
        <v>27</v>
      </c>
      <c r="B10" s="18" t="s">
        <v>28</v>
      </c>
      <c r="C10" s="19">
        <v>3305</v>
      </c>
      <c r="D10" s="20">
        <v>12559</v>
      </c>
      <c r="E10" s="19">
        <v>12599</v>
      </c>
      <c r="F10" s="20">
        <v>0</v>
      </c>
      <c r="G10" s="21">
        <f t="shared" si="0"/>
        <v>0</v>
      </c>
    </row>
    <row r="11" spans="1:7" s="27" customFormat="1" hidden="1">
      <c r="A11" s="22" t="s">
        <v>27</v>
      </c>
      <c r="B11" s="23" t="s">
        <v>29</v>
      </c>
      <c r="C11" s="24">
        <v>9826</v>
      </c>
      <c r="D11" s="25">
        <v>10429</v>
      </c>
      <c r="E11" s="24">
        <v>9892</v>
      </c>
      <c r="F11" s="25" t="e">
        <f>SUM(#REF!)</f>
        <v>#REF!</v>
      </c>
      <c r="G11" s="26" t="e">
        <f t="shared" si="0"/>
        <v>#REF!</v>
      </c>
    </row>
    <row r="12" spans="1:7" s="16" customFormat="1" ht="13.5" hidden="1" customHeight="1">
      <c r="A12" s="28">
        <v>35</v>
      </c>
      <c r="B12" s="29" t="s">
        <v>30</v>
      </c>
      <c r="C12" s="30" t="e">
        <f>SUM(C13)</f>
        <v>#REF!</v>
      </c>
      <c r="D12" s="31" t="e">
        <f>SUM(D13)</f>
        <v>#REF!</v>
      </c>
      <c r="E12" s="30" t="e">
        <f>SUM(E13)</f>
        <v>#REF!</v>
      </c>
      <c r="F12" s="31" t="e">
        <f>SUM(F13)</f>
        <v>#REF!</v>
      </c>
      <c r="G12" s="32" t="e">
        <f t="shared" si="0"/>
        <v>#REF!</v>
      </c>
    </row>
    <row r="13" spans="1:7" s="27" customFormat="1" hidden="1">
      <c r="A13" s="22" t="s">
        <v>27</v>
      </c>
      <c r="B13" s="23" t="s">
        <v>28</v>
      </c>
      <c r="C13" s="24" t="e">
        <f>SUM(#REF!)</f>
        <v>#REF!</v>
      </c>
      <c r="D13" s="25" t="e">
        <f>SUM(#REF!)</f>
        <v>#REF!</v>
      </c>
      <c r="E13" s="24" t="e">
        <f>SUM(#REF!)</f>
        <v>#REF!</v>
      </c>
      <c r="F13" s="25" t="e">
        <f>SUM(#REF!)</f>
        <v>#REF!</v>
      </c>
      <c r="G13" s="26" t="e">
        <f t="shared" si="0"/>
        <v>#REF!</v>
      </c>
    </row>
    <row r="14" spans="1:7" s="27" customFormat="1" ht="30" hidden="1">
      <c r="A14" s="28">
        <v>36</v>
      </c>
      <c r="B14" s="29" t="s">
        <v>31</v>
      </c>
      <c r="C14" s="33">
        <f>SUM(C15:C16)</f>
        <v>6796</v>
      </c>
      <c r="D14" s="33">
        <f>SUM(D15:D16)</f>
        <v>18105</v>
      </c>
      <c r="E14" s="33">
        <f>SUM(E15:E16)</f>
        <v>11905</v>
      </c>
      <c r="F14" s="33">
        <f>SUM(F15:F16)</f>
        <v>0</v>
      </c>
      <c r="G14" s="34">
        <f t="shared" si="0"/>
        <v>0</v>
      </c>
    </row>
    <row r="15" spans="1:7" s="27" customFormat="1" hidden="1">
      <c r="A15" s="17" t="s">
        <v>27</v>
      </c>
      <c r="B15" s="18" t="s">
        <v>29</v>
      </c>
      <c r="C15" s="19">
        <v>0</v>
      </c>
      <c r="D15" s="20">
        <v>7557</v>
      </c>
      <c r="E15" s="19">
        <v>7557</v>
      </c>
      <c r="F15" s="20">
        <v>0</v>
      </c>
      <c r="G15" s="21">
        <f t="shared" si="0"/>
        <v>0</v>
      </c>
    </row>
    <row r="16" spans="1:7" s="27" customFormat="1" hidden="1">
      <c r="A16" s="22" t="s">
        <v>27</v>
      </c>
      <c r="B16" s="23" t="s">
        <v>28</v>
      </c>
      <c r="C16" s="19">
        <v>6796</v>
      </c>
      <c r="D16" s="20">
        <v>10548</v>
      </c>
      <c r="E16" s="19">
        <v>4348</v>
      </c>
      <c r="F16" s="20">
        <v>0</v>
      </c>
      <c r="G16" s="21">
        <f t="shared" si="0"/>
        <v>0</v>
      </c>
    </row>
    <row r="17" spans="1:7" s="27" customFormat="1" ht="45" hidden="1">
      <c r="A17" s="28">
        <v>37</v>
      </c>
      <c r="B17" s="29" t="s">
        <v>32</v>
      </c>
      <c r="C17" s="33">
        <f>SUM(C18:C19)</f>
        <v>9700</v>
      </c>
      <c r="D17" s="33">
        <f>SUM(D18:D19)</f>
        <v>34772</v>
      </c>
      <c r="E17" s="33">
        <f>SUM(E18:E19)</f>
        <v>25371</v>
      </c>
      <c r="F17" s="33">
        <f>SUM(F18:F19)</f>
        <v>0</v>
      </c>
      <c r="G17" s="34">
        <f t="shared" si="0"/>
        <v>0</v>
      </c>
    </row>
    <row r="18" spans="1:7" s="27" customFormat="1" hidden="1">
      <c r="A18" s="17" t="s">
        <v>27</v>
      </c>
      <c r="B18" s="18" t="s">
        <v>29</v>
      </c>
      <c r="C18" s="19">
        <v>0</v>
      </c>
      <c r="D18" s="20">
        <v>19662</v>
      </c>
      <c r="E18" s="19">
        <v>19662</v>
      </c>
      <c r="F18" s="20">
        <v>0</v>
      </c>
      <c r="G18" s="21">
        <f t="shared" si="0"/>
        <v>0</v>
      </c>
    </row>
    <row r="19" spans="1:7" s="27" customFormat="1" hidden="1">
      <c r="A19" s="22" t="s">
        <v>27</v>
      </c>
      <c r="B19" s="23" t="s">
        <v>28</v>
      </c>
      <c r="C19" s="19">
        <v>9700</v>
      </c>
      <c r="D19" s="20">
        <v>15110</v>
      </c>
      <c r="E19" s="19">
        <v>5709</v>
      </c>
      <c r="F19" s="20">
        <v>0</v>
      </c>
      <c r="G19" s="21">
        <f t="shared" si="0"/>
        <v>0</v>
      </c>
    </row>
    <row r="20" spans="1:7" ht="30" hidden="1">
      <c r="A20" s="28">
        <v>38</v>
      </c>
      <c r="B20" s="29" t="s">
        <v>33</v>
      </c>
      <c r="C20" s="33" t="e">
        <f>SUM(C21:C22)</f>
        <v>#REF!</v>
      </c>
      <c r="D20" s="33" t="e">
        <f>SUM(D21:D22)</f>
        <v>#REF!</v>
      </c>
      <c r="E20" s="33" t="e">
        <f>SUM(E21:E22)</f>
        <v>#REF!</v>
      </c>
      <c r="F20" s="33" t="e">
        <f>SUM(F21:F22)</f>
        <v>#REF!</v>
      </c>
      <c r="G20" s="34" t="e">
        <f t="shared" si="0"/>
        <v>#REF!</v>
      </c>
    </row>
    <row r="21" spans="1:7" hidden="1">
      <c r="A21" s="17" t="s">
        <v>27</v>
      </c>
      <c r="B21" s="18" t="s">
        <v>29</v>
      </c>
      <c r="C21" s="19">
        <v>0</v>
      </c>
      <c r="D21" s="20">
        <v>23645</v>
      </c>
      <c r="E21" s="19">
        <v>23645</v>
      </c>
      <c r="F21" s="20">
        <v>0</v>
      </c>
      <c r="G21" s="21">
        <f t="shared" si="0"/>
        <v>0</v>
      </c>
    </row>
    <row r="22" spans="1:7" s="27" customFormat="1" hidden="1">
      <c r="A22" s="22" t="s">
        <v>27</v>
      </c>
      <c r="B22" s="23" t="s">
        <v>28</v>
      </c>
      <c r="C22" s="24" t="e">
        <f>SUM(#REF!)</f>
        <v>#REF!</v>
      </c>
      <c r="D22" s="25" t="e">
        <f>SUM(#REF!)</f>
        <v>#REF!</v>
      </c>
      <c r="E22" s="24" t="e">
        <f>SUM(#REF!)</f>
        <v>#REF!</v>
      </c>
      <c r="F22" s="25" t="e">
        <f>SUM(#REF!)</f>
        <v>#REF!</v>
      </c>
      <c r="G22" s="26" t="e">
        <f t="shared" si="0"/>
        <v>#REF!</v>
      </c>
    </row>
    <row r="23" spans="1:7" ht="45" hidden="1">
      <c r="A23" s="28">
        <v>39</v>
      </c>
      <c r="B23" s="29" t="s">
        <v>34</v>
      </c>
      <c r="C23" s="33" t="e">
        <f>SUM(C24:C25)</f>
        <v>#REF!</v>
      </c>
      <c r="D23" s="33" t="e">
        <f>SUM(D24:D25)</f>
        <v>#REF!</v>
      </c>
      <c r="E23" s="33" t="e">
        <f>SUM(E24:E25)</f>
        <v>#REF!</v>
      </c>
      <c r="F23" s="33" t="e">
        <f>SUM(F24:F25)</f>
        <v>#REF!</v>
      </c>
      <c r="G23" s="34" t="e">
        <f t="shared" si="0"/>
        <v>#REF!</v>
      </c>
    </row>
    <row r="24" spans="1:7" hidden="1">
      <c r="A24" s="17" t="s">
        <v>27</v>
      </c>
      <c r="B24" s="18" t="s">
        <v>29</v>
      </c>
      <c r="C24" s="19">
        <v>0</v>
      </c>
      <c r="D24" s="20">
        <v>3116</v>
      </c>
      <c r="E24" s="19">
        <v>3116</v>
      </c>
      <c r="F24" s="20">
        <v>0</v>
      </c>
      <c r="G24" s="21">
        <f t="shared" si="0"/>
        <v>0</v>
      </c>
    </row>
    <row r="25" spans="1:7" s="27" customFormat="1" hidden="1">
      <c r="A25" s="22" t="s">
        <v>27</v>
      </c>
      <c r="B25" s="23" t="s">
        <v>28</v>
      </c>
      <c r="C25" s="24" t="e">
        <f>SUM(#REF!)</f>
        <v>#REF!</v>
      </c>
      <c r="D25" s="25" t="e">
        <f>SUM(#REF!)</f>
        <v>#REF!</v>
      </c>
      <c r="E25" s="24" t="e">
        <f>SUM(#REF!)</f>
        <v>#REF!</v>
      </c>
      <c r="F25" s="25" t="e">
        <f>SUM(#REF!)</f>
        <v>#REF!</v>
      </c>
      <c r="G25" s="26" t="e">
        <f t="shared" si="0"/>
        <v>#REF!</v>
      </c>
    </row>
    <row r="26" spans="1:7" s="27" customFormat="1" ht="45" hidden="1">
      <c r="A26" s="28">
        <v>40</v>
      </c>
      <c r="B26" s="29" t="s">
        <v>35</v>
      </c>
      <c r="C26" s="33">
        <f>SUM(C27:C27)</f>
        <v>390</v>
      </c>
      <c r="D26" s="33">
        <f>SUM(D27:D27)</f>
        <v>2432</v>
      </c>
      <c r="E26" s="33">
        <f>SUM(E27:E27)</f>
        <v>1149</v>
      </c>
      <c r="F26" s="33" t="e">
        <f>SUM(F27:F27)</f>
        <v>#REF!</v>
      </c>
      <c r="G26" s="34" t="e">
        <f t="shared" si="0"/>
        <v>#REF!</v>
      </c>
    </row>
    <row r="27" spans="1:7" s="27" customFormat="1" hidden="1">
      <c r="A27" s="22" t="s">
        <v>27</v>
      </c>
      <c r="B27" s="23" t="s">
        <v>28</v>
      </c>
      <c r="C27" s="24">
        <v>390</v>
      </c>
      <c r="D27" s="25">
        <v>2432</v>
      </c>
      <c r="E27" s="24">
        <v>1149</v>
      </c>
      <c r="F27" s="25" t="e">
        <f>SUM(#REF!)</f>
        <v>#REF!</v>
      </c>
      <c r="G27" s="26" t="e">
        <f t="shared" si="0"/>
        <v>#REF!</v>
      </c>
    </row>
    <row r="28" spans="1:7" s="27" customFormat="1" ht="45" hidden="1">
      <c r="A28" s="28">
        <v>41</v>
      </c>
      <c r="B28" s="29" t="s">
        <v>34</v>
      </c>
      <c r="C28" s="33">
        <f>SUM(C29:C30)</f>
        <v>9228</v>
      </c>
      <c r="D28" s="33">
        <f>SUM(D29:D30)</f>
        <v>12301</v>
      </c>
      <c r="E28" s="33">
        <f>SUM(E29:E30)</f>
        <v>5775</v>
      </c>
      <c r="F28" s="33" t="e">
        <f>SUM(F29:F30)</f>
        <v>#REF!</v>
      </c>
      <c r="G28" s="34" t="e">
        <f t="shared" si="0"/>
        <v>#REF!</v>
      </c>
    </row>
    <row r="29" spans="1:7" s="27" customFormat="1" hidden="1">
      <c r="A29" s="17" t="s">
        <v>27</v>
      </c>
      <c r="B29" s="18" t="s">
        <v>29</v>
      </c>
      <c r="C29" s="19">
        <v>0</v>
      </c>
      <c r="D29" s="20">
        <v>628</v>
      </c>
      <c r="E29" s="19">
        <v>628</v>
      </c>
      <c r="F29" s="20">
        <v>0</v>
      </c>
      <c r="G29" s="21">
        <f t="shared" si="0"/>
        <v>0</v>
      </c>
    </row>
    <row r="30" spans="1:7" s="27" customFormat="1" hidden="1">
      <c r="A30" s="22" t="s">
        <v>27</v>
      </c>
      <c r="B30" s="23" t="s">
        <v>28</v>
      </c>
      <c r="C30" s="24">
        <v>9228</v>
      </c>
      <c r="D30" s="25">
        <v>11673</v>
      </c>
      <c r="E30" s="24">
        <v>5147</v>
      </c>
      <c r="F30" s="25" t="e">
        <f>SUM(#REF!)</f>
        <v>#REF!</v>
      </c>
      <c r="G30" s="26" t="e">
        <f t="shared" si="0"/>
        <v>#REF!</v>
      </c>
    </row>
    <row r="31" spans="1:7" s="27" customFormat="1" ht="30" hidden="1">
      <c r="A31" s="28">
        <v>43</v>
      </c>
      <c r="B31" s="29" t="s">
        <v>36</v>
      </c>
      <c r="C31" s="30">
        <f>SUM(C32:C33)</f>
        <v>0</v>
      </c>
      <c r="D31" s="30">
        <f>SUM(D32:D33)</f>
        <v>1650</v>
      </c>
      <c r="E31" s="30">
        <f>SUM(E32:E33)</f>
        <v>1620</v>
      </c>
      <c r="F31" s="30">
        <f>SUM(F32:F33)</f>
        <v>1700</v>
      </c>
      <c r="G31" s="34">
        <f t="shared" si="0"/>
        <v>1.0303030303030303</v>
      </c>
    </row>
    <row r="32" spans="1:7" s="27" customFormat="1" hidden="1">
      <c r="A32" s="17" t="s">
        <v>27</v>
      </c>
      <c r="B32" s="18" t="s">
        <v>28</v>
      </c>
      <c r="C32" s="19">
        <v>0</v>
      </c>
      <c r="D32" s="20">
        <v>1650</v>
      </c>
      <c r="E32" s="19">
        <v>1620</v>
      </c>
      <c r="F32" s="20">
        <v>0</v>
      </c>
      <c r="G32" s="21">
        <f t="shared" si="0"/>
        <v>0</v>
      </c>
    </row>
    <row r="33" spans="1:7" s="27" customFormat="1" hidden="1">
      <c r="A33" s="22" t="s">
        <v>27</v>
      </c>
      <c r="B33" s="35" t="s">
        <v>37</v>
      </c>
      <c r="C33" s="24">
        <v>0</v>
      </c>
      <c r="D33" s="25">
        <v>0</v>
      </c>
      <c r="E33" s="24">
        <v>0</v>
      </c>
      <c r="F33" s="25">
        <v>1700</v>
      </c>
      <c r="G33" s="26"/>
    </row>
    <row r="34" spans="1:7" s="27" customFormat="1" ht="30" hidden="1">
      <c r="A34" s="12">
        <v>44</v>
      </c>
      <c r="B34" s="13" t="s">
        <v>38</v>
      </c>
      <c r="C34" s="14">
        <f>SUM(C35:C36)</f>
        <v>0</v>
      </c>
      <c r="D34" s="14">
        <f>SUM(D35:D36)</f>
        <v>36</v>
      </c>
      <c r="E34" s="14">
        <f>SUM(E35:E36)</f>
        <v>36</v>
      </c>
      <c r="F34" s="14">
        <f>SUM(F35:F36)</f>
        <v>1015</v>
      </c>
      <c r="G34" s="34">
        <f>F34/D34</f>
        <v>28.194444444444443</v>
      </c>
    </row>
    <row r="35" spans="1:7" s="27" customFormat="1" hidden="1">
      <c r="A35" s="17" t="s">
        <v>27</v>
      </c>
      <c r="B35" s="18" t="s">
        <v>28</v>
      </c>
      <c r="C35" s="19">
        <v>0</v>
      </c>
      <c r="D35" s="20">
        <v>36</v>
      </c>
      <c r="E35" s="19">
        <v>36</v>
      </c>
      <c r="F35" s="20">
        <v>0</v>
      </c>
      <c r="G35" s="21">
        <f>F35/D35</f>
        <v>0</v>
      </c>
    </row>
    <row r="36" spans="1:7" s="27" customFormat="1" hidden="1">
      <c r="A36" s="22" t="s">
        <v>27</v>
      </c>
      <c r="B36" s="35" t="s">
        <v>37</v>
      </c>
      <c r="C36" s="24">
        <v>0</v>
      </c>
      <c r="D36" s="25">
        <v>0</v>
      </c>
      <c r="E36" s="24">
        <v>0</v>
      </c>
      <c r="F36" s="25">
        <v>1015</v>
      </c>
      <c r="G36" s="26"/>
    </row>
    <row r="37" spans="1:7" s="27" customFormat="1" ht="30" hidden="1">
      <c r="A37" s="12">
        <v>45</v>
      </c>
      <c r="B37" s="13" t="s">
        <v>39</v>
      </c>
      <c r="C37" s="14">
        <f>SUM(C38:C39)</f>
        <v>5418</v>
      </c>
      <c r="D37" s="14">
        <f>SUM(D38:D39)</f>
        <v>5427</v>
      </c>
      <c r="E37" s="14">
        <f>SUM(E38:E39)</f>
        <v>5189</v>
      </c>
      <c r="F37" s="14">
        <f>SUM(F38:F39)</f>
        <v>8853</v>
      </c>
      <c r="G37" s="34">
        <f>F37/D37</f>
        <v>1.6312880044223328</v>
      </c>
    </row>
    <row r="38" spans="1:7" s="27" customFormat="1" hidden="1">
      <c r="A38" s="17" t="s">
        <v>27</v>
      </c>
      <c r="B38" s="18" t="s">
        <v>28</v>
      </c>
      <c r="C38" s="19">
        <v>5418</v>
      </c>
      <c r="D38" s="20">
        <v>5427</v>
      </c>
      <c r="E38" s="19">
        <v>5189</v>
      </c>
      <c r="F38" s="20">
        <v>0</v>
      </c>
      <c r="G38" s="21">
        <f>F38/D38</f>
        <v>0</v>
      </c>
    </row>
    <row r="39" spans="1:7" s="27" customFormat="1" hidden="1">
      <c r="A39" s="22" t="s">
        <v>27</v>
      </c>
      <c r="B39" s="35" t="s">
        <v>37</v>
      </c>
      <c r="C39" s="24">
        <v>0</v>
      </c>
      <c r="D39" s="25">
        <v>0</v>
      </c>
      <c r="E39" s="24">
        <v>0</v>
      </c>
      <c r="F39" s="25">
        <v>8853</v>
      </c>
      <c r="G39" s="26"/>
    </row>
    <row r="40" spans="1:7" s="27" customFormat="1" ht="30" hidden="1">
      <c r="A40" s="12">
        <v>47</v>
      </c>
      <c r="B40" s="13" t="s">
        <v>40</v>
      </c>
      <c r="C40" s="14" t="e">
        <f>SUM(C41:C41)</f>
        <v>#REF!</v>
      </c>
      <c r="D40" s="14">
        <f>SUM(D41:D41)</f>
        <v>1590</v>
      </c>
      <c r="E40" s="14">
        <f>SUM(E41:E41)</f>
        <v>1871</v>
      </c>
      <c r="F40" s="14">
        <f>SUM(F41:F41)</f>
        <v>544</v>
      </c>
      <c r="G40" s="15">
        <f t="shared" ref="G40:G48" si="1">F40/D40</f>
        <v>0.34213836477987419</v>
      </c>
    </row>
    <row r="41" spans="1:7" s="27" customFormat="1" hidden="1">
      <c r="A41" s="22" t="s">
        <v>27</v>
      </c>
      <c r="B41" s="18" t="s">
        <v>37</v>
      </c>
      <c r="C41" s="24" t="e">
        <f>SUM(#REF!)</f>
        <v>#REF!</v>
      </c>
      <c r="D41" s="25">
        <v>1590</v>
      </c>
      <c r="E41" s="24">
        <v>1871</v>
      </c>
      <c r="F41" s="25">
        <v>544</v>
      </c>
      <c r="G41" s="26">
        <f t="shared" si="1"/>
        <v>0.34213836477987419</v>
      </c>
    </row>
    <row r="42" spans="1:7" s="27" customFormat="1" ht="45" hidden="1">
      <c r="A42" s="12">
        <v>48</v>
      </c>
      <c r="B42" s="13" t="s">
        <v>41</v>
      </c>
      <c r="C42" s="14" t="e">
        <f>SUM(C43:C43)</f>
        <v>#REF!</v>
      </c>
      <c r="D42" s="14">
        <f>SUM(D43:D43)</f>
        <v>609</v>
      </c>
      <c r="E42" s="14">
        <f>SUM(E43:E43)</f>
        <v>609</v>
      </c>
      <c r="F42" s="14">
        <f>SUM(F43:F43)</f>
        <v>0</v>
      </c>
      <c r="G42" s="15">
        <f t="shared" si="1"/>
        <v>0</v>
      </c>
    </row>
    <row r="43" spans="1:7" s="27" customFormat="1" hidden="1">
      <c r="A43" s="22" t="s">
        <v>27</v>
      </c>
      <c r="B43" s="18" t="s">
        <v>37</v>
      </c>
      <c r="C43" s="24" t="e">
        <f>SUM(#REF!)</f>
        <v>#REF!</v>
      </c>
      <c r="D43" s="25">
        <v>609</v>
      </c>
      <c r="E43" s="24">
        <v>609</v>
      </c>
      <c r="F43" s="25">
        <v>0</v>
      </c>
      <c r="G43" s="26">
        <f t="shared" si="1"/>
        <v>0</v>
      </c>
    </row>
    <row r="44" spans="1:7" ht="30" hidden="1">
      <c r="A44" s="28">
        <v>49</v>
      </c>
      <c r="B44" s="29" t="s">
        <v>33</v>
      </c>
      <c r="C44" s="33" t="e">
        <f>SUM(C45)</f>
        <v>#REF!</v>
      </c>
      <c r="D44" s="36" t="e">
        <f>SUM(D45)</f>
        <v>#REF!</v>
      </c>
      <c r="E44" s="33" t="e">
        <f>SUM(E45)</f>
        <v>#REF!</v>
      </c>
      <c r="F44" s="36" t="e">
        <f>SUM(F45)</f>
        <v>#REF!</v>
      </c>
      <c r="G44" s="34" t="e">
        <f t="shared" si="1"/>
        <v>#REF!</v>
      </c>
    </row>
    <row r="45" spans="1:7" s="27" customFormat="1" ht="13.5" hidden="1" thickBot="1">
      <c r="A45" s="37" t="s">
        <v>27</v>
      </c>
      <c r="B45" s="38" t="s">
        <v>28</v>
      </c>
      <c r="C45" s="39" t="e">
        <f>SUM(#REF!)</f>
        <v>#REF!</v>
      </c>
      <c r="D45" s="40" t="e">
        <f>SUM(#REF!)</f>
        <v>#REF!</v>
      </c>
      <c r="E45" s="39" t="e">
        <f>SUM(#REF!)</f>
        <v>#REF!</v>
      </c>
      <c r="F45" s="40" t="e">
        <f>SUM(#REF!)</f>
        <v>#REF!</v>
      </c>
      <c r="G45" s="41" t="e">
        <f t="shared" si="1"/>
        <v>#REF!</v>
      </c>
    </row>
    <row r="46" spans="1:7" s="46" customFormat="1" ht="16.5" hidden="1" thickTop="1">
      <c r="A46" s="42" t="s">
        <v>17</v>
      </c>
      <c r="B46" s="43"/>
      <c r="C46" s="44" t="e">
        <f>C44+C23+C20+C12+C9+C37+C34+C31+C42+C40+C28+C26+C17+C14</f>
        <v>#REF!</v>
      </c>
      <c r="D46" s="44" t="e">
        <f>D44+D23+D20+D12+D9+D37+D34+D31+D42+D40+D28+D26+D17+D14</f>
        <v>#REF!</v>
      </c>
      <c r="E46" s="44" t="e">
        <f>E44+E23+E20+E12+E9+E37+E34+E31+E42+E40+E28+E26+E17+E14</f>
        <v>#REF!</v>
      </c>
      <c r="F46" s="44" t="e">
        <f>F44+F23+F20+F12+F9+F37+F34+F31+F42+F40+F28+F26+F17+F14</f>
        <v>#REF!</v>
      </c>
      <c r="G46" s="45" t="e">
        <f t="shared" si="1"/>
        <v>#REF!</v>
      </c>
    </row>
    <row r="47" spans="1:7" hidden="1">
      <c r="A47" s="47" t="s">
        <v>27</v>
      </c>
      <c r="B47" s="48" t="s">
        <v>28</v>
      </c>
      <c r="C47" s="19" t="e">
        <f>C45+C25+C22+C13+C38+C35+C32+C30+C27+C19+C16+C10</f>
        <v>#REF!</v>
      </c>
      <c r="D47" s="19" t="e">
        <f>D45+D25+D22+D13+D38+D35+D32+D30+D27+D19+D16+D10</f>
        <v>#REF!</v>
      </c>
      <c r="E47" s="19" t="e">
        <f>E45+E25+E22+E13+E38+E35+E32+E30+E27+E19+E16+E10</f>
        <v>#REF!</v>
      </c>
      <c r="F47" s="19" t="e">
        <f>F45+F25+F22+F13+F38+F35+F32+F30+F27+F19+F16+F10</f>
        <v>#REF!</v>
      </c>
      <c r="G47" s="21" t="e">
        <f t="shared" si="1"/>
        <v>#REF!</v>
      </c>
    </row>
    <row r="48" spans="1:7" ht="13.5" hidden="1" thickBot="1">
      <c r="A48" s="37" t="s">
        <v>27</v>
      </c>
      <c r="B48" s="49" t="s">
        <v>29</v>
      </c>
      <c r="C48" s="39" t="e">
        <f>C11+C39+C36+C33+C43+C41+C29+C24+C21+C18+C15</f>
        <v>#REF!</v>
      </c>
      <c r="D48" s="39">
        <f>D11+D39+D36+D33+D43+D41+D29+D24+D21+D18+D15</f>
        <v>67236</v>
      </c>
      <c r="E48" s="39">
        <f>E11+E39+E36+E33+E43+E41+E29+E24+E21+E18+E15</f>
        <v>66980</v>
      </c>
      <c r="F48" s="39" t="e">
        <f>F11+F39+F36+F33+F43+F41+F29+F24+F21+F18+F15</f>
        <v>#REF!</v>
      </c>
      <c r="G48" s="41" t="e">
        <f t="shared" si="1"/>
        <v>#REF!</v>
      </c>
    </row>
    <row r="49" spans="1:7" ht="13.5" hidden="1" thickTop="1">
      <c r="A49" s="50"/>
    </row>
    <row r="50" spans="1:7" hidden="1"/>
    <row r="51" spans="1:7" ht="18.75" thickBot="1">
      <c r="A51" s="5"/>
      <c r="G51" s="6" t="s">
        <v>3</v>
      </c>
    </row>
    <row r="52" spans="1:7" ht="39.75" thickTop="1" thickBot="1">
      <c r="A52" s="8" t="s">
        <v>21</v>
      </c>
      <c r="B52" s="9"/>
      <c r="C52" s="98" t="s">
        <v>49</v>
      </c>
      <c r="D52" s="98" t="s">
        <v>53</v>
      </c>
      <c r="E52" s="98" t="s">
        <v>52</v>
      </c>
      <c r="F52" s="98" t="s">
        <v>50</v>
      </c>
      <c r="G52" s="11" t="s">
        <v>9</v>
      </c>
    </row>
    <row r="53" spans="1:7" s="53" customFormat="1" ht="15.75" thickTop="1">
      <c r="A53" s="12">
        <v>7</v>
      </c>
      <c r="B53" s="13" t="s">
        <v>43</v>
      </c>
      <c r="C53" s="51">
        <f>SUM(C54:C54)</f>
        <v>32610</v>
      </c>
      <c r="D53" s="51">
        <f>SUM(D54:D54)</f>
        <v>32610</v>
      </c>
      <c r="E53" s="51">
        <f>SUM(E54:E54)</f>
        <v>16305</v>
      </c>
      <c r="F53" s="51">
        <f>SUM(F54:F54)</f>
        <v>43634</v>
      </c>
      <c r="G53" s="52">
        <f t="shared" ref="G53:G58" si="2">F53/D53</f>
        <v>1.3380558111008893</v>
      </c>
    </row>
    <row r="54" spans="1:7">
      <c r="A54" s="22" t="s">
        <v>27</v>
      </c>
      <c r="B54" s="23" t="s">
        <v>42</v>
      </c>
      <c r="C54" s="24">
        <f>EIB!F12</f>
        <v>32610</v>
      </c>
      <c r="D54" s="24">
        <f>EIB!G12</f>
        <v>32610</v>
      </c>
      <c r="E54" s="24">
        <f>EIB!H12</f>
        <v>16305</v>
      </c>
      <c r="F54" s="24">
        <f>EIB!I12</f>
        <v>43634</v>
      </c>
      <c r="G54" s="26">
        <f t="shared" si="2"/>
        <v>1.3380558111008893</v>
      </c>
    </row>
    <row r="55" spans="1:7" s="53" customFormat="1" ht="15">
      <c r="A55" s="12">
        <v>7</v>
      </c>
      <c r="B55" s="13" t="s">
        <v>54</v>
      </c>
      <c r="C55" s="51">
        <f>SUM(C56:C56)</f>
        <v>0</v>
      </c>
      <c r="D55" s="51">
        <f>SUM(D56:D56)</f>
        <v>0</v>
      </c>
      <c r="E55" s="51">
        <f>SUM(E56:E56)</f>
        <v>0</v>
      </c>
      <c r="F55" s="51">
        <f>SUM(F56:F56)</f>
        <v>21429</v>
      </c>
      <c r="G55" s="52">
        <v>0</v>
      </c>
    </row>
    <row r="56" spans="1:7" ht="13.5" thickBot="1">
      <c r="A56" s="37" t="s">
        <v>27</v>
      </c>
      <c r="B56" s="38" t="s">
        <v>42</v>
      </c>
      <c r="C56" s="39">
        <f>'EIB 2'!F13</f>
        <v>0</v>
      </c>
      <c r="D56" s="39">
        <f>'EIB 2'!G13</f>
        <v>0</v>
      </c>
      <c r="E56" s="39">
        <f>'EIB 2'!H13</f>
        <v>0</v>
      </c>
      <c r="F56" s="39">
        <f>'EIB 2'!I13</f>
        <v>21429</v>
      </c>
      <c r="G56" s="41">
        <v>0</v>
      </c>
    </row>
    <row r="57" spans="1:7" ht="16.5" thickTop="1">
      <c r="A57" s="42" t="s">
        <v>17</v>
      </c>
      <c r="B57" s="43"/>
      <c r="C57" s="44">
        <f>+C53+C55</f>
        <v>32610</v>
      </c>
      <c r="D57" s="44">
        <f>+D53+D55</f>
        <v>32610</v>
      </c>
      <c r="E57" s="44">
        <f>+E53+E55</f>
        <v>16305</v>
      </c>
      <c r="F57" s="44">
        <f>+F53+F55</f>
        <v>65063</v>
      </c>
      <c r="G57" s="45">
        <f t="shared" si="2"/>
        <v>1.9951855259122968</v>
      </c>
    </row>
    <row r="58" spans="1:7" ht="13.5" thickBot="1">
      <c r="A58" s="37" t="s">
        <v>27</v>
      </c>
      <c r="B58" s="38" t="s">
        <v>42</v>
      </c>
      <c r="C58" s="39">
        <f>+C56+C54</f>
        <v>32610</v>
      </c>
      <c r="D58" s="39">
        <f>+D56+D54</f>
        <v>32610</v>
      </c>
      <c r="E58" s="39">
        <f>+E56+E54</f>
        <v>16305</v>
      </c>
      <c r="F58" s="39">
        <f>+F56+F54</f>
        <v>65063</v>
      </c>
      <c r="G58" s="41">
        <f t="shared" si="2"/>
        <v>1.9951855259122968</v>
      </c>
    </row>
    <row r="59" spans="1:7" ht="13.5" thickTop="1"/>
  </sheetData>
  <phoneticPr fontId="6" type="noConversion"/>
  <pageMargins left="0.78740157480314965" right="0.78740157480314965" top="0.98425196850393704" bottom="0.98425196850393704" header="0.51181102362204722" footer="0.51181102362204722"/>
  <pageSetup paperSize="9" scale="75" firstPageNumber="111" orientation="portrait" useFirstPageNumber="1" r:id="rId1"/>
  <headerFooter alignWithMargins="0">
    <oddFooter>&amp;L&amp;"Arial,Kurzíva"Zastupitelstvo Olomouckého kraje 16-12-2011
6. -  Rozpočet Olomouckého kraje 2012 - návrh rozpočtu
Příloha č. 3f): Splátky úvěrů&amp;R&amp;"Arial,Kurzíva"Strana &amp;P (celkem 167)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J17"/>
  <sheetViews>
    <sheetView showGridLines="0" topLeftCell="A31" zoomScaleNormal="100" workbookViewId="0">
      <selection activeCell="J4" sqref="J4"/>
    </sheetView>
  </sheetViews>
  <sheetFormatPr defaultRowHeight="12.75"/>
  <cols>
    <col min="1" max="1" width="4.42578125" style="80" customWidth="1"/>
    <col min="2" max="2" width="6.140625" style="80" customWidth="1"/>
    <col min="3" max="3" width="5.5703125" style="84" customWidth="1"/>
    <col min="4" max="4" width="14.42578125" style="84" customWidth="1"/>
    <col min="5" max="5" width="39.140625" style="6" customWidth="1"/>
    <col min="6" max="6" width="12.7109375" style="82" customWidth="1"/>
    <col min="7" max="7" width="12.7109375" style="83" customWidth="1"/>
    <col min="8" max="9" width="12.7109375" style="6" customWidth="1"/>
    <col min="10" max="10" width="6.5703125" style="6" customWidth="1"/>
    <col min="11" max="16384" width="9.140625" style="6"/>
  </cols>
  <sheetData>
    <row r="1" spans="1:10" ht="18">
      <c r="A1" s="5" t="s">
        <v>12</v>
      </c>
      <c r="B1" s="6"/>
      <c r="C1" s="6"/>
      <c r="D1" s="6"/>
      <c r="F1" s="6"/>
      <c r="G1" s="6"/>
      <c r="H1" s="54"/>
    </row>
    <row r="2" spans="1:10">
      <c r="A2" s="6"/>
      <c r="B2" s="6"/>
      <c r="C2" s="6"/>
      <c r="D2" s="6"/>
      <c r="F2" s="6"/>
      <c r="G2" s="6"/>
      <c r="H2" s="55"/>
      <c r="I2" s="56"/>
    </row>
    <row r="3" spans="1:10" ht="14.25">
      <c r="A3" s="16" t="s">
        <v>13</v>
      </c>
      <c r="B3" s="16"/>
      <c r="C3" s="16" t="s">
        <v>2</v>
      </c>
      <c r="D3" s="16"/>
      <c r="E3" s="16"/>
      <c r="F3" s="16"/>
      <c r="G3" s="16"/>
      <c r="H3" s="57"/>
      <c r="I3" s="58"/>
      <c r="J3" s="16"/>
    </row>
    <row r="4" spans="1:10" ht="14.25">
      <c r="A4" s="16" t="s">
        <v>14</v>
      </c>
      <c r="B4" s="16"/>
      <c r="C4" s="16" t="s">
        <v>1</v>
      </c>
      <c r="D4" s="16"/>
      <c r="E4" s="16"/>
      <c r="F4" s="16"/>
      <c r="G4" s="16"/>
      <c r="H4" s="57"/>
      <c r="I4" s="58"/>
      <c r="J4" s="16"/>
    </row>
    <row r="5" spans="1:10" ht="15">
      <c r="C5" s="81"/>
      <c r="D5" s="81"/>
      <c r="E5" s="81"/>
    </row>
    <row r="6" spans="1:10" ht="18">
      <c r="A6" s="5" t="s">
        <v>44</v>
      </c>
      <c r="C6" s="81"/>
      <c r="D6" s="81"/>
      <c r="E6" s="81"/>
      <c r="J6" s="54" t="s">
        <v>0</v>
      </c>
    </row>
    <row r="7" spans="1:10" ht="15.75">
      <c r="A7" s="7" t="s">
        <v>45</v>
      </c>
    </row>
    <row r="8" spans="1:10" ht="18.75" customHeight="1" thickBot="1">
      <c r="J8" s="85" t="s">
        <v>3</v>
      </c>
    </row>
    <row r="9" spans="1:10" ht="39" thickTop="1">
      <c r="A9" s="86" t="s">
        <v>4</v>
      </c>
      <c r="B9" s="87" t="s">
        <v>48</v>
      </c>
      <c r="C9" s="88" t="s">
        <v>5</v>
      </c>
      <c r="D9" s="88" t="s">
        <v>47</v>
      </c>
      <c r="E9" s="89" t="s">
        <v>8</v>
      </c>
      <c r="F9" s="99" t="s">
        <v>49</v>
      </c>
      <c r="G9" s="99" t="s">
        <v>53</v>
      </c>
      <c r="H9" s="99" t="s">
        <v>52</v>
      </c>
      <c r="I9" s="99" t="s">
        <v>50</v>
      </c>
      <c r="J9" s="63" t="s">
        <v>9</v>
      </c>
    </row>
    <row r="10" spans="1:10" ht="13.5" thickBot="1">
      <c r="A10" s="90">
        <v>1</v>
      </c>
      <c r="B10" s="91">
        <v>2</v>
      </c>
      <c r="C10" s="91">
        <v>3</v>
      </c>
      <c r="D10" s="91"/>
      <c r="E10" s="91">
        <v>4</v>
      </c>
      <c r="F10" s="66">
        <v>5</v>
      </c>
      <c r="G10" s="66">
        <v>6</v>
      </c>
      <c r="H10" s="66">
        <v>7</v>
      </c>
      <c r="I10" s="67">
        <v>8</v>
      </c>
      <c r="J10" s="68" t="s">
        <v>10</v>
      </c>
    </row>
    <row r="11" spans="1:10" s="70" customFormat="1" ht="27" thickTop="1" thickBot="1">
      <c r="A11" s="92"/>
      <c r="B11" s="93">
        <v>8224</v>
      </c>
      <c r="C11" s="69">
        <v>804</v>
      </c>
      <c r="D11" s="69">
        <v>72000000000</v>
      </c>
      <c r="E11" s="94" t="s">
        <v>7</v>
      </c>
      <c r="F11" s="95">
        <v>32610</v>
      </c>
      <c r="G11" s="95">
        <v>32610</v>
      </c>
      <c r="H11" s="95">
        <v>16305</v>
      </c>
      <c r="I11" s="95">
        <v>43634</v>
      </c>
      <c r="J11" s="96">
        <f>I11/F11*100</f>
        <v>133.80558111008892</v>
      </c>
    </row>
    <row r="12" spans="1:10" ht="16.5" thickTop="1" thickBot="1">
      <c r="A12" s="104" t="s">
        <v>6</v>
      </c>
      <c r="B12" s="105"/>
      <c r="C12" s="105"/>
      <c r="D12" s="105"/>
      <c r="E12" s="105"/>
      <c r="F12" s="71">
        <f>SUM(F11)</f>
        <v>32610</v>
      </c>
      <c r="G12" s="71">
        <f>SUM(G11)</f>
        <v>32610</v>
      </c>
      <c r="H12" s="71">
        <f>SUM(H11)</f>
        <v>16305</v>
      </c>
      <c r="I12" s="71">
        <f>SUM(I11)</f>
        <v>43634</v>
      </c>
      <c r="J12" s="97">
        <f>I12/F12*100</f>
        <v>133.80558111008892</v>
      </c>
    </row>
    <row r="13" spans="1:10" ht="13.5" thickTop="1"/>
    <row r="15" spans="1:10" ht="16.5" thickBot="1">
      <c r="A15" s="106" t="s">
        <v>11</v>
      </c>
      <c r="B15" s="106"/>
      <c r="C15" s="106"/>
      <c r="D15" s="106"/>
      <c r="E15" s="106"/>
      <c r="F15" s="106"/>
      <c r="G15" s="106"/>
      <c r="H15" s="101">
        <f>I12</f>
        <v>43634</v>
      </c>
      <c r="I15" s="101"/>
      <c r="J15" s="101"/>
    </row>
    <row r="16" spans="1:10" ht="13.5" thickTop="1">
      <c r="A16" s="102" t="s">
        <v>46</v>
      </c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>
      <c r="A17" s="103"/>
      <c r="B17" s="103"/>
      <c r="C17" s="103"/>
      <c r="D17" s="103"/>
      <c r="E17" s="103"/>
      <c r="F17" s="103"/>
      <c r="G17" s="103"/>
      <c r="H17" s="103"/>
      <c r="I17" s="103"/>
      <c r="J17" s="103"/>
    </row>
  </sheetData>
  <mergeCells count="4">
    <mergeCell ref="H15:J15"/>
    <mergeCell ref="A16:J17"/>
    <mergeCell ref="A12:E12"/>
    <mergeCell ref="A15:G1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firstPageNumber="112" orientation="portrait" useFirstPageNumber="1" r:id="rId1"/>
  <headerFooter alignWithMargins="0">
    <oddFooter>&amp;L&amp;"Arial,Kurzíva"&amp;11Zastupitelstvo Olomouckého kraje 16-12-2011
6. -  Rozpočet Olomouckého kraje 2012 - návrh rozpočtu
Příloha č. 3f): Splátky úvěrů&amp;R&amp;"Arial,Kurzíva"Strana &amp;P (celkem 167)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J62"/>
  <sheetViews>
    <sheetView showGridLines="0" tabSelected="1" zoomScaleNormal="100" workbookViewId="0">
      <selection activeCell="E25" sqref="E25"/>
    </sheetView>
  </sheetViews>
  <sheetFormatPr defaultRowHeight="12.75"/>
  <cols>
    <col min="1" max="1" width="4.42578125" style="6" customWidth="1"/>
    <col min="2" max="2" width="5.42578125" style="6" customWidth="1"/>
    <col min="3" max="3" width="5.140625" style="6" customWidth="1"/>
    <col min="4" max="4" width="13.85546875" style="6" bestFit="1" customWidth="1"/>
    <col min="5" max="5" width="39.5703125" style="6" customWidth="1"/>
    <col min="6" max="9" width="12.7109375" style="6" customWidth="1"/>
    <col min="10" max="10" width="6.140625" style="6" customWidth="1"/>
    <col min="11" max="11" width="12.7109375" style="6" bestFit="1" customWidth="1"/>
    <col min="12" max="16384" width="9.140625" style="6"/>
  </cols>
  <sheetData>
    <row r="1" spans="1:10" ht="18">
      <c r="A1" s="5" t="s">
        <v>12</v>
      </c>
      <c r="H1" s="54"/>
    </row>
    <row r="2" spans="1:10" ht="7.5" customHeight="1">
      <c r="H2" s="55"/>
      <c r="I2" s="56"/>
    </row>
    <row r="3" spans="1:10" s="16" customFormat="1" ht="14.25">
      <c r="A3" s="16" t="s">
        <v>13</v>
      </c>
      <c r="C3" s="16" t="s">
        <v>2</v>
      </c>
      <c r="H3" s="57"/>
      <c r="I3" s="58"/>
    </row>
    <row r="4" spans="1:10" s="16" customFormat="1" ht="14.25">
      <c r="A4" s="16" t="s">
        <v>14</v>
      </c>
      <c r="C4" s="16" t="s">
        <v>1</v>
      </c>
      <c r="H4" s="57"/>
      <c r="I4" s="58"/>
    </row>
    <row r="5" spans="1:10">
      <c r="H5" s="55"/>
      <c r="I5" s="56"/>
    </row>
    <row r="6" spans="1:10" ht="13.5" customHeight="1">
      <c r="A6" s="5"/>
      <c r="H6" s="55"/>
      <c r="I6" s="56"/>
    </row>
    <row r="7" spans="1:10" ht="18">
      <c r="A7" s="5" t="s">
        <v>44</v>
      </c>
      <c r="I7" s="55"/>
      <c r="J7" s="54" t="s">
        <v>0</v>
      </c>
    </row>
    <row r="8" spans="1:10" ht="15.75">
      <c r="A8" s="7" t="s">
        <v>51</v>
      </c>
    </row>
    <row r="9" spans="1:10" ht="15" thickBot="1">
      <c r="A9" s="16"/>
      <c r="B9" s="16"/>
      <c r="C9" s="16"/>
      <c r="D9" s="16"/>
      <c r="E9" s="16"/>
      <c r="F9" s="59"/>
      <c r="G9" s="59"/>
      <c r="H9" s="59"/>
      <c r="I9" s="59"/>
      <c r="J9" s="60" t="s">
        <v>3</v>
      </c>
    </row>
    <row r="10" spans="1:10" ht="44.25" customHeight="1" thickTop="1">
      <c r="A10" s="61" t="s">
        <v>4</v>
      </c>
      <c r="B10" s="62" t="s">
        <v>15</v>
      </c>
      <c r="C10" s="62" t="s">
        <v>5</v>
      </c>
      <c r="D10" s="62" t="s">
        <v>47</v>
      </c>
      <c r="E10" s="62" t="s">
        <v>16</v>
      </c>
      <c r="F10" s="99" t="s">
        <v>49</v>
      </c>
      <c r="G10" s="99" t="s">
        <v>53</v>
      </c>
      <c r="H10" s="99" t="s">
        <v>52</v>
      </c>
      <c r="I10" s="99" t="s">
        <v>50</v>
      </c>
      <c r="J10" s="63" t="s">
        <v>9</v>
      </c>
    </row>
    <row r="11" spans="1:10" ht="13.5" thickBot="1">
      <c r="A11" s="64">
        <v>1</v>
      </c>
      <c r="B11" s="65">
        <v>2</v>
      </c>
      <c r="C11" s="65">
        <v>3</v>
      </c>
      <c r="D11" s="65"/>
      <c r="E11" s="65">
        <v>4</v>
      </c>
      <c r="F11" s="66">
        <v>5</v>
      </c>
      <c r="G11" s="66">
        <v>6</v>
      </c>
      <c r="H11" s="66">
        <v>7</v>
      </c>
      <c r="I11" s="67">
        <v>8</v>
      </c>
      <c r="J11" s="68" t="s">
        <v>10</v>
      </c>
    </row>
    <row r="12" spans="1:10" s="70" customFormat="1" ht="27" thickTop="1" thickBot="1">
      <c r="A12" s="1"/>
      <c r="B12" s="93">
        <v>8224</v>
      </c>
      <c r="C12" s="69">
        <v>813</v>
      </c>
      <c r="D12" s="69">
        <v>72000000000</v>
      </c>
      <c r="E12" s="94" t="s">
        <v>7</v>
      </c>
      <c r="F12" s="2">
        <v>0</v>
      </c>
      <c r="G12" s="2">
        <v>0</v>
      </c>
      <c r="H12" s="2">
        <v>0</v>
      </c>
      <c r="I12" s="3">
        <v>21429</v>
      </c>
      <c r="J12" s="4">
        <v>0</v>
      </c>
    </row>
    <row r="13" spans="1:10" ht="16.5" thickTop="1" thickBot="1">
      <c r="A13" s="109" t="s">
        <v>17</v>
      </c>
      <c r="B13" s="110"/>
      <c r="C13" s="110"/>
      <c r="D13" s="110"/>
      <c r="E13" s="110"/>
      <c r="F13" s="71">
        <f>SUM(F12:F12)</f>
        <v>0</v>
      </c>
      <c r="G13" s="71">
        <f>SUM(G12:G12)</f>
        <v>0</v>
      </c>
      <c r="H13" s="71">
        <f>SUM(H12:H12)</f>
        <v>0</v>
      </c>
      <c r="I13" s="72">
        <f>SUM(I12:I12)</f>
        <v>21429</v>
      </c>
      <c r="J13" s="73">
        <v>0</v>
      </c>
    </row>
    <row r="14" spans="1:10" ht="15" thickTop="1">
      <c r="A14" s="16"/>
      <c r="B14" s="16"/>
      <c r="C14" s="16"/>
      <c r="D14" s="16"/>
      <c r="E14" s="16"/>
      <c r="F14" s="59"/>
      <c r="G14" s="74"/>
      <c r="H14" s="59"/>
      <c r="I14" s="59"/>
      <c r="J14" s="16"/>
    </row>
    <row r="15" spans="1:10" ht="14.25">
      <c r="A15" s="16"/>
      <c r="B15" s="16"/>
      <c r="C15" s="16"/>
      <c r="D15" s="16"/>
      <c r="E15" s="16"/>
      <c r="F15" s="59"/>
      <c r="G15" s="59"/>
      <c r="H15" s="59"/>
      <c r="I15" s="59"/>
      <c r="J15" s="16"/>
    </row>
    <row r="16" spans="1:10" ht="15">
      <c r="A16" s="75" t="s">
        <v>18</v>
      </c>
      <c r="B16" s="16"/>
      <c r="C16" s="16"/>
      <c r="D16" s="16"/>
      <c r="E16" s="16"/>
      <c r="F16" s="59"/>
      <c r="G16" s="59"/>
      <c r="H16" s="59"/>
      <c r="I16" s="59"/>
      <c r="J16" s="16"/>
    </row>
    <row r="17" spans="1:10" ht="18" customHeight="1" thickBot="1">
      <c r="A17" s="107" t="s">
        <v>11</v>
      </c>
      <c r="B17" s="108"/>
      <c r="C17" s="108"/>
      <c r="D17" s="108"/>
      <c r="E17" s="108"/>
      <c r="F17" s="108"/>
      <c r="G17" s="108"/>
      <c r="H17" s="108"/>
      <c r="I17" s="76">
        <v>21429</v>
      </c>
      <c r="J17" s="77" t="s">
        <v>19</v>
      </c>
    </row>
    <row r="18" spans="1:10" s="16" customFormat="1" ht="15" customHeight="1" thickTop="1">
      <c r="A18" s="102" t="s">
        <v>55</v>
      </c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>
      <c r="A19" s="103"/>
      <c r="B19" s="103"/>
      <c r="C19" s="103"/>
      <c r="D19" s="103"/>
      <c r="E19" s="103"/>
      <c r="F19" s="103"/>
      <c r="G19" s="103"/>
      <c r="H19" s="103"/>
      <c r="I19" s="103"/>
      <c r="J19" s="103"/>
    </row>
    <row r="20" spans="1:10">
      <c r="A20" s="78"/>
    </row>
    <row r="62" spans="2:2">
      <c r="B62" s="79"/>
    </row>
  </sheetData>
  <mergeCells count="3">
    <mergeCell ref="A17:H17"/>
    <mergeCell ref="A13:E13"/>
    <mergeCell ref="A18:J19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9" firstPageNumber="113" orientation="portrait" useFirstPageNumber="1" r:id="rId1"/>
  <headerFooter alignWithMargins="0">
    <oddFooter>&amp;L&amp;"Arial,Kurzíva"&amp;11Zastupitelstvo Olomouckého kraje 16-12-2011
6. -  Rozpočet Olomouckého kraje 2012 - návrh rozpočtu
Příloha č. 3f): Splátky úvěrů&amp;R&amp;"Arial,Kurzíva"Strana &amp;P (celkem 167)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výdaje</vt:lpstr>
      <vt:lpstr>EIB</vt:lpstr>
      <vt:lpstr>EIB 2</vt:lpstr>
      <vt:lpstr>'EIB 2'!Oblast_tisku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2011-11-30T09:20:18Z</cp:lastPrinted>
  <dcterms:created xsi:type="dcterms:W3CDTF">2008-11-21T12:03:00Z</dcterms:created>
  <dcterms:modified xsi:type="dcterms:W3CDTF">2011-11-30T09:20:20Z</dcterms:modified>
</cp:coreProperties>
</file>